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Chickpea" sheetId="18" r:id="rId18"/>
    <sheet name="HRWW" sheetId="19" r:id="rId19"/>
    <sheet name="Rye" sheetId="20" r:id="rId20"/>
  </sheets>
  <definedNames>
    <definedName name="_xlnm.Print_Area" localSheetId="1">'Cashflow'!$A$1:$L$62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<sst xmlns="http://schemas.openxmlformats.org/spreadsheetml/2006/main" count="719" uniqueCount="168">
  <si>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</si>
  <si>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</si>
  <si>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</si>
  <si>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</si>
  <si>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</si>
  <si>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</si>
  <si>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</si>
  <si>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</si>
  <si>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</si>
  <si>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</si>
  <si>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</si>
  <si>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</si>
  <si>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</si>
  <si>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</si>
  <si>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</si>
  <si>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</si>
  <si>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</si>
  <si>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</si>
  <si>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</si>
  <si>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</si>
  <si>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</si>
  <si>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</si>
  <si>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</si>
  <si>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</si>
  <si>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</si>
  <si>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</si>
  <si>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</si>
  <si>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</si>
  <si>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</si>
  <si>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</si>
  <si>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</si>
  <si>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</si>
  <si>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</si>
  <si>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</si>
  <si>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</si>
  <si>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</si>
  <si>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</si>
  <si>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</si>
  <si>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</si>
  <si>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</si>
  <si>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</si>
  <si>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</si>
  <si>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</si>
  <si>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</si>
  <si>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</si>
  <si>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</si>
  <si>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</si>
  <si>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</si>
  <si>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</si>
  <si>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</si>
  <si>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</si>
  <si>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</si>
  <si>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</si>
  <si>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</si>
  <si>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</si>
  <si>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</si>
  <si>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</si>
  <si>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</si>
  <si>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</si>
  <si>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</si>
  <si>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</si>
  <si>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</si>
  <si>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</si>
  <si>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</si>
  <si>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</si>
  <si>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</si>
  <si>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</si>
  <si>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</si>
  <si>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</si>
  <si>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</si>
  <si>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</si>
  <si>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</si>
  <si>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</si>
  <si>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</si>
  <si>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</si>
  <si>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</si>
  <si>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</si>
  <si>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</si>
  <si>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</si>
  <si>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</si>
  <si>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</si>
  <si>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</si>
  <si>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</si>
  <si>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</si>
  <si>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</si>
  <si>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</si>
  <si>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</si>
  <si>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</si>
  <si>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</si>
  <si>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</si>
  <si>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</si>
  <si>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</si>
  <si>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</si>
  <si>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</si>
  <si>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</si>
  <si>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</si>
  <si>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</si>
  <si>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</si>
  <si>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</si>
  <si>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</si>
  <si>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</si>
  <si>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</si>
  <si>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</si>
  <si>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</si>
  <si>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</si>
  <si>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</si>
  <si>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</si>
  <si>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</si>
  <si>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</si>
  <si>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</si>
  <si>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</si>
  <si>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</si>
  <si>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</si>
  <si>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</si>
  <si>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</si>
  <si>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</si>
  <si>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</si>
  <si>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</si>
  <si>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</si>
  <si>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</si>
  <si>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</si>
  <si>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</si>
  <si>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</si>
  <si>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</si>
  <si>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</si>
  <si>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</si>
  <si>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</si>
  <si>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</si>
  <si>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</si>
  <si>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</si>
  <si>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</si>
  <si>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Sm Chickpea</t>
  </si>
  <si>
    <t>Date:</t>
  </si>
  <si>
    <t>See direct cost summary below.</t>
  </si>
  <si>
    <t>Includes seed treatment for wireworm and flea beetle</t>
  </si>
  <si>
    <t>Includes pre-harvest dessicant</t>
  </si>
  <si>
    <t>Insecticide for cutworms would cost about $5</t>
  </si>
  <si>
    <t>Name:</t>
  </si>
  <si>
    <t>SMALL CHICKPEA</t>
  </si>
  <si>
    <t>Frontier variety which has some ascochyta resistance</t>
  </si>
  <si>
    <t>Seed treatment and early season foliar fungicide</t>
  </si>
  <si>
    <t>Two ascochyta blight fung. trtmts, more maybe needed</t>
  </si>
  <si>
    <t>Market</t>
  </si>
  <si>
    <t xml:space="preserve">  Market Price</t>
  </si>
  <si>
    <t>Wheat midge &amp; cereal grain aphid insect. would be $6 each</t>
  </si>
  <si>
    <t>Wheat midge &amp; cereal grain aphid insect would be $6 each</t>
  </si>
  <si>
    <t>Fungicide for rust would cost $4 plus application</t>
  </si>
  <si>
    <t>Fungicide for alternaria leaf spot</t>
  </si>
  <si>
    <t>seed treatment</t>
  </si>
  <si>
    <t>inoculant, rock roller rent, soil testing</t>
  </si>
  <si>
    <t>Insecticide for cutworms and/or pea aphids would cost $5.</t>
  </si>
  <si>
    <t xml:space="preserve">the whole farm cashflow.  This worksheet consists of three tables.  The first table lists the market  </t>
  </si>
  <si>
    <t>SOYBEANS</t>
  </si>
  <si>
    <t>Soybeans</t>
  </si>
  <si>
    <t>Milling quality price. There is risk of quality discounts.</t>
  </si>
  <si>
    <t>only available by written agreement in most counties of region</t>
  </si>
  <si>
    <t>.</t>
  </si>
  <si>
    <t>Includes $8 cost for inoculant and fungicide seed treatment</t>
  </si>
  <si>
    <t>Spraying for head feeding insects. Cutworm would be $5</t>
  </si>
  <si>
    <t>Insurance not available for most counties of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</si>
  <si>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</si>
  <si>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</si>
  <si>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</si>
  <si>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Malt price, feed quality occurs 30%, price est. is $2.95</t>
  </si>
  <si>
    <t xml:space="preserve"> only available by written agreement in some counties of region</t>
  </si>
  <si>
    <t>North Dakota 2016 Projected Crop Budgets - North West</t>
  </si>
  <si>
    <t>Gov't Pmts (ARC/PLC)</t>
  </si>
  <si>
    <t>Fungicide for ascochyta/anthracnose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</si>
</sst>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84" t="s">
        <v>165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2.75">
      <c r="A2" s="85" t="s">
        <v>98</v>
      </c>
      <c r="B2" s="85"/>
      <c r="C2" s="85"/>
      <c r="D2" s="85"/>
      <c r="E2" s="85"/>
      <c r="F2" s="85"/>
      <c r="G2" s="85"/>
      <c r="H2" s="85"/>
      <c r="I2" s="85"/>
      <c r="J2" s="85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49" t="s">
        <v>99</v>
      </c>
      <c r="B4" s="43"/>
      <c r="C4" s="43"/>
      <c r="D4" s="43"/>
      <c r="E4" s="43"/>
      <c r="F4" s="43"/>
      <c r="G4" s="43"/>
      <c r="H4" s="43"/>
    </row>
    <row r="5" spans="1:8" ht="12.75">
      <c r="A5" s="17" t="s">
        <v>100</v>
      </c>
      <c r="B5" s="43"/>
      <c r="C5" s="43"/>
      <c r="D5" s="43"/>
      <c r="E5" s="43"/>
      <c r="F5" s="43"/>
      <c r="G5" s="43"/>
      <c r="H5" s="43"/>
    </row>
    <row r="6" spans="1:8" ht="12.75">
      <c r="A6" s="17" t="s">
        <v>101</v>
      </c>
      <c r="B6" s="43"/>
      <c r="C6" s="43"/>
      <c r="D6" s="43"/>
      <c r="E6" s="43"/>
      <c r="F6" s="43"/>
      <c r="G6" s="43"/>
      <c r="H6" s="43"/>
    </row>
    <row r="7" spans="1:8" ht="12.75">
      <c r="A7" s="17" t="s">
        <v>102</v>
      </c>
      <c r="B7" s="43"/>
      <c r="C7" s="43"/>
      <c r="D7" s="43"/>
      <c r="E7" s="43"/>
      <c r="F7" s="43"/>
      <c r="G7" s="43"/>
      <c r="H7" s="43"/>
    </row>
    <row r="8" spans="1:8" ht="12.75">
      <c r="A8" s="17" t="s">
        <v>103</v>
      </c>
      <c r="B8" s="43"/>
      <c r="C8" s="43"/>
      <c r="D8" s="43"/>
      <c r="E8" s="43"/>
      <c r="F8" s="43"/>
      <c r="G8" s="43"/>
      <c r="H8" s="43"/>
    </row>
    <row r="9" spans="1:8" ht="12.75">
      <c r="A9" s="17" t="s">
        <v>160</v>
      </c>
      <c r="B9" s="43"/>
      <c r="C9" s="43"/>
      <c r="D9" s="43"/>
      <c r="E9" s="43"/>
      <c r="F9" s="43"/>
      <c r="G9" s="43"/>
      <c r="H9" s="43"/>
    </row>
    <row r="10" spans="1:8" ht="12.75">
      <c r="A10" s="17" t="s">
        <v>161</v>
      </c>
      <c r="B10" s="43"/>
      <c r="C10" s="43"/>
      <c r="D10" s="43"/>
      <c r="E10" s="43"/>
      <c r="F10" s="43"/>
      <c r="G10" s="43"/>
      <c r="H10" s="43"/>
    </row>
    <row r="11" spans="1:8" ht="12.75">
      <c r="A11" s="17" t="s">
        <v>104</v>
      </c>
      <c r="B11" s="43"/>
      <c r="C11" s="43"/>
      <c r="D11" s="43"/>
      <c r="E11" s="43"/>
      <c r="F11" s="43"/>
      <c r="G11" s="43"/>
      <c r="H11" s="43"/>
    </row>
    <row r="12" spans="1:8" ht="12.75">
      <c r="A12" s="17"/>
      <c r="B12" s="43"/>
      <c r="C12" s="43"/>
      <c r="D12" s="43"/>
      <c r="E12" s="43"/>
      <c r="F12" s="43"/>
      <c r="G12" s="43"/>
      <c r="H12" s="43"/>
    </row>
    <row r="13" spans="1:8" ht="12.75">
      <c r="A13" s="49" t="s">
        <v>105</v>
      </c>
      <c r="B13" s="44"/>
      <c r="C13" s="44"/>
      <c r="D13" s="43"/>
      <c r="E13" s="43"/>
      <c r="F13" s="43"/>
      <c r="G13" s="43"/>
      <c r="H13" s="43"/>
    </row>
    <row r="14" spans="1:8" ht="12.75">
      <c r="A14" s="17" t="s">
        <v>106</v>
      </c>
      <c r="B14" s="43"/>
      <c r="C14" s="43"/>
      <c r="D14" s="43"/>
      <c r="E14" s="43"/>
      <c r="F14" s="43"/>
      <c r="G14" s="43"/>
      <c r="H14" s="43"/>
    </row>
    <row r="15" spans="1:8" ht="12.75">
      <c r="A15" s="78" t="s">
        <v>151</v>
      </c>
      <c r="B15" s="43"/>
      <c r="C15" s="43"/>
      <c r="D15" s="43"/>
      <c r="E15" s="43"/>
      <c r="F15" s="43"/>
      <c r="G15" s="43"/>
      <c r="H15" s="43"/>
    </row>
    <row r="16" spans="1:8" ht="12.75">
      <c r="A16" s="17" t="s">
        <v>107</v>
      </c>
      <c r="B16" s="43"/>
      <c r="C16" s="43"/>
      <c r="D16" s="43"/>
      <c r="E16" s="43"/>
      <c r="F16" s="43"/>
      <c r="G16" s="43"/>
      <c r="H16" s="43"/>
    </row>
    <row r="17" spans="1:8" ht="12.75">
      <c r="A17" s="17" t="s">
        <v>108</v>
      </c>
      <c r="B17" s="43"/>
      <c r="C17" s="43"/>
      <c r="D17" s="43"/>
      <c r="E17" s="43"/>
      <c r="F17" s="43"/>
      <c r="G17" s="43"/>
      <c r="H17" s="43"/>
    </row>
    <row r="18" spans="1:8" ht="12.75">
      <c r="A18" s="17" t="s">
        <v>130</v>
      </c>
      <c r="B18" s="43"/>
      <c r="C18" s="43"/>
      <c r="D18" s="43"/>
      <c r="E18" s="43"/>
      <c r="F18" s="43"/>
      <c r="G18" s="43"/>
      <c r="H18" s="43"/>
    </row>
    <row r="19" spans="1:8" ht="12.75">
      <c r="A19" s="17" t="s">
        <v>109</v>
      </c>
      <c r="B19" s="43"/>
      <c r="C19" s="43"/>
      <c r="E19" s="43"/>
      <c r="F19" s="43"/>
      <c r="G19" s="43"/>
      <c r="H19" s="43"/>
    </row>
    <row r="20" spans="1:8" ht="12.75">
      <c r="A20" s="17" t="s">
        <v>110</v>
      </c>
      <c r="B20" s="43"/>
      <c r="C20" s="43"/>
      <c r="D20" s="43"/>
      <c r="E20" s="43"/>
      <c r="F20" s="43"/>
      <c r="G20" s="43"/>
      <c r="H20" s="43"/>
    </row>
    <row r="21" spans="1:8" ht="12.75">
      <c r="A21" s="17" t="s">
        <v>111</v>
      </c>
      <c r="B21" s="43"/>
      <c r="C21" s="43"/>
      <c r="D21" s="43"/>
      <c r="E21" s="43"/>
      <c r="F21" s="43"/>
      <c r="G21" s="43"/>
      <c r="H21" s="43"/>
    </row>
    <row r="22" spans="1:8" ht="12.75">
      <c r="A22" s="17" t="s">
        <v>112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49" t="s">
        <v>113</v>
      </c>
      <c r="B24" s="43"/>
      <c r="C24" s="43"/>
      <c r="D24" s="43"/>
      <c r="E24" s="43"/>
      <c r="F24" s="43"/>
      <c r="G24" s="43"/>
      <c r="H24" s="43"/>
    </row>
    <row r="25" spans="1:8" ht="12.75">
      <c r="A25" s="17" t="s">
        <v>114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115</v>
      </c>
      <c r="B26" s="43"/>
      <c r="C26" s="43"/>
      <c r="D26" s="43"/>
      <c r="E26" s="43"/>
      <c r="F26" s="43"/>
      <c r="G26" s="43"/>
      <c r="H26" s="43"/>
    </row>
    <row r="27" spans="1:8" ht="12.75">
      <c r="A27" s="17" t="s">
        <v>116</v>
      </c>
      <c r="B27" s="43"/>
      <c r="C27" s="43"/>
      <c r="D27" s="43"/>
      <c r="E27" s="43"/>
      <c r="F27" s="43"/>
      <c r="G27" s="43"/>
      <c r="H27" s="43"/>
    </row>
    <row r="28" spans="1:8" ht="13.5">
      <c r="A28" s="17" t="s">
        <v>117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118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124</v>
      </c>
      <c r="B32" s="41" t="s">
        <v>125</v>
      </c>
      <c r="C32" s="41"/>
      <c r="D32" s="45"/>
      <c r="E32" s="41" t="s">
        <v>126</v>
      </c>
      <c r="F32" s="41"/>
      <c r="G32" s="41"/>
      <c r="H32" s="41"/>
    </row>
    <row r="33" spans="1:11" ht="12.75">
      <c r="A33" s="41" t="s">
        <v>127</v>
      </c>
      <c r="B33" s="86" t="s">
        <v>128</v>
      </c>
      <c r="C33" s="87"/>
      <c r="D33" s="87"/>
      <c r="E33" s="87"/>
      <c r="F33" s="87"/>
      <c r="G33" s="87"/>
      <c r="H33" s="41" t="s">
        <v>129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1" t="s">
        <v>29</v>
      </c>
    </row>
    <row r="2" spans="1:3" ht="12.75">
      <c r="A2" t="s">
        <v>28</v>
      </c>
      <c r="B2" s="9">
        <v>20</v>
      </c>
      <c r="C2" s="79"/>
    </row>
    <row r="3" spans="1:3" ht="12.75">
      <c r="A3" t="s">
        <v>143</v>
      </c>
      <c r="B3" s="10">
        <v>7.83</v>
      </c>
      <c r="C3" s="79"/>
    </row>
    <row r="4" spans="1:3" ht="12.75">
      <c r="A4" t="s">
        <v>27</v>
      </c>
      <c r="B4">
        <f>B2*B3</f>
        <v>156.6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11.6</v>
      </c>
      <c r="C7" s="79"/>
    </row>
    <row r="8" spans="1:3" ht="12.75">
      <c r="A8" s="1" t="s">
        <v>9</v>
      </c>
      <c r="B8" s="11">
        <v>28.5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25.57</v>
      </c>
      <c r="C11" s="79"/>
    </row>
    <row r="12" spans="1:3" ht="12.75">
      <c r="A12" s="1" t="s">
        <v>11</v>
      </c>
      <c r="B12" s="11">
        <v>6.5</v>
      </c>
      <c r="C12" s="79"/>
    </row>
    <row r="13" spans="1:3" ht="12.75">
      <c r="A13" s="1" t="s">
        <v>13</v>
      </c>
      <c r="B13" s="11">
        <v>7.63</v>
      </c>
      <c r="C13" s="79"/>
    </row>
    <row r="14" spans="1:3" ht="12.75">
      <c r="A14" s="1" t="s">
        <v>14</v>
      </c>
      <c r="B14" s="11">
        <v>16.49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2.08</v>
      </c>
      <c r="C17" s="79"/>
    </row>
    <row r="18" spans="1:3" ht="12.75">
      <c r="A18" t="s">
        <v>2</v>
      </c>
      <c r="B18" s="2">
        <f>SUM(B7:B17)</f>
        <v>99.86999999999999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6.59</v>
      </c>
      <c r="C21" s="79"/>
    </row>
    <row r="22" spans="1:3" ht="12.75">
      <c r="A22" s="1" t="s">
        <v>19</v>
      </c>
      <c r="B22" s="7">
        <v>18.68</v>
      </c>
      <c r="C22" s="79"/>
    </row>
    <row r="23" spans="1:3" ht="12.75">
      <c r="A23" s="1" t="s">
        <v>20</v>
      </c>
      <c r="B23" s="7">
        <v>10.64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70.91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170.77999999999997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-14.179999999999978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4.993499999999999</v>
      </c>
      <c r="C32" s="79"/>
    </row>
    <row r="33" spans="1:3" ht="12.75">
      <c r="A33" t="s">
        <v>23</v>
      </c>
      <c r="B33" s="2">
        <f>B25/B2</f>
        <v>3.5454999999999997</v>
      </c>
      <c r="C33" s="79"/>
    </row>
    <row r="34" spans="1:3" ht="12.75">
      <c r="A34" t="s">
        <v>26</v>
      </c>
      <c r="B34" s="2">
        <f>B27/B2</f>
        <v>8.538999999999998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81" t="s">
        <v>29</v>
      </c>
    </row>
    <row r="2" spans="1:3" ht="12.75">
      <c r="A2" t="s">
        <v>28</v>
      </c>
      <c r="B2" s="9">
        <v>32</v>
      </c>
      <c r="C2" s="79"/>
    </row>
    <row r="3" spans="1:3" ht="12.75">
      <c r="A3" t="s">
        <v>143</v>
      </c>
      <c r="B3" s="12">
        <v>6.42</v>
      </c>
      <c r="C3" s="80"/>
    </row>
    <row r="4" spans="1:3" ht="12.75">
      <c r="A4" t="s">
        <v>27</v>
      </c>
      <c r="B4" s="2">
        <f>B2*B3</f>
        <v>205.44</v>
      </c>
      <c r="C4" s="80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42</v>
      </c>
      <c r="C7" s="79"/>
    </row>
    <row r="8" spans="1:3" ht="12.75">
      <c r="A8" s="1" t="s">
        <v>9</v>
      </c>
      <c r="B8" s="11">
        <v>33</v>
      </c>
      <c r="C8" s="79"/>
    </row>
    <row r="9" spans="1:3" ht="12.75">
      <c r="A9" s="1" t="s">
        <v>24</v>
      </c>
      <c r="B9" s="11">
        <v>1.5</v>
      </c>
      <c r="C9" s="79" t="s">
        <v>148</v>
      </c>
    </row>
    <row r="10" spans="1:3" ht="12.75">
      <c r="A10" s="1" t="s">
        <v>10</v>
      </c>
      <c r="B10" s="11">
        <v>0</v>
      </c>
      <c r="C10" s="79" t="s">
        <v>150</v>
      </c>
    </row>
    <row r="11" spans="1:3" ht="12.75">
      <c r="A11" s="1" t="s">
        <v>12</v>
      </c>
      <c r="B11" s="11">
        <v>11.53</v>
      </c>
      <c r="C11" s="79"/>
    </row>
    <row r="12" spans="1:3" ht="12.75">
      <c r="A12" s="1" t="s">
        <v>11</v>
      </c>
      <c r="B12" s="11">
        <v>9.1</v>
      </c>
      <c r="C12" s="79"/>
    </row>
    <row r="13" spans="1:3" ht="12.75">
      <c r="A13" s="1" t="s">
        <v>13</v>
      </c>
      <c r="B13" s="11">
        <v>8.9</v>
      </c>
      <c r="C13" s="79"/>
    </row>
    <row r="14" spans="1:3" ht="12.75">
      <c r="A14" s="1" t="s">
        <v>14</v>
      </c>
      <c r="B14" s="11">
        <v>18.38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 t="s">
        <v>149</v>
      </c>
    </row>
    <row r="17" spans="1:3" ht="12.75">
      <c r="A17" s="1" t="s">
        <v>17</v>
      </c>
      <c r="B17" s="12">
        <v>2.84</v>
      </c>
      <c r="C17" s="79"/>
    </row>
    <row r="18" spans="1:3" ht="12.75">
      <c r="A18" t="s">
        <v>2</v>
      </c>
      <c r="B18" s="2">
        <f>SUM(B7:B17)</f>
        <v>136.5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7.08</v>
      </c>
      <c r="C21" s="79"/>
    </row>
    <row r="22" spans="1:3" ht="12.75">
      <c r="A22" s="1" t="s">
        <v>19</v>
      </c>
      <c r="B22" s="7">
        <v>21.9</v>
      </c>
      <c r="C22" s="79"/>
    </row>
    <row r="23" spans="1:3" ht="12.75">
      <c r="A23" s="1" t="s">
        <v>20</v>
      </c>
      <c r="B23" s="7">
        <v>11.87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75.85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212.35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-6.909999999999997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4.265625</v>
      </c>
      <c r="C32" s="79"/>
    </row>
    <row r="33" spans="1:3" ht="12.75">
      <c r="A33" t="s">
        <v>23</v>
      </c>
      <c r="B33" s="2">
        <f>B25/B2</f>
        <v>2.3703125</v>
      </c>
      <c r="C33" s="79"/>
    </row>
    <row r="34" spans="1:3" ht="12.75">
      <c r="A34" t="s">
        <v>26</v>
      </c>
      <c r="B34" s="2">
        <f>B27/B2</f>
        <v>6.6359375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81" t="s">
        <v>29</v>
      </c>
    </row>
    <row r="2" spans="1:3" ht="12.75">
      <c r="A2" t="s">
        <v>28</v>
      </c>
      <c r="B2" s="9">
        <v>60</v>
      </c>
      <c r="C2" s="79"/>
    </row>
    <row r="3" spans="1:3" ht="12.75">
      <c r="A3" t="s">
        <v>143</v>
      </c>
      <c r="B3" s="12">
        <v>2.32</v>
      </c>
      <c r="C3" s="79"/>
    </row>
    <row r="4" spans="1:3" ht="12.75">
      <c r="A4" t="s">
        <v>27</v>
      </c>
      <c r="B4" s="2">
        <f>B2*B3</f>
        <v>139.2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12</v>
      </c>
      <c r="C7" s="79"/>
    </row>
    <row r="8" spans="1:3" ht="12.75">
      <c r="A8" s="1" t="s">
        <v>9</v>
      </c>
      <c r="B8" s="11">
        <v>9.8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40.22</v>
      </c>
      <c r="C11" s="79"/>
    </row>
    <row r="12" spans="1:3" ht="12.75">
      <c r="A12" s="1" t="s">
        <v>11</v>
      </c>
      <c r="B12" s="11">
        <v>7.1</v>
      </c>
      <c r="C12" s="79"/>
    </row>
    <row r="13" spans="1:3" ht="12.75">
      <c r="A13" s="1" t="s">
        <v>13</v>
      </c>
      <c r="B13" s="11">
        <v>8.83</v>
      </c>
      <c r="C13" s="79"/>
    </row>
    <row r="14" spans="1:3" ht="12.75">
      <c r="A14" s="1" t="s">
        <v>14</v>
      </c>
      <c r="B14" s="11">
        <v>16.92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2.18</v>
      </c>
      <c r="C17" s="79"/>
    </row>
    <row r="18" spans="1:3" ht="12.75">
      <c r="A18" t="s">
        <v>2</v>
      </c>
      <c r="B18" s="2">
        <f>SUM(B7:B17)</f>
        <v>104.55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7.29</v>
      </c>
      <c r="C21" s="79"/>
    </row>
    <row r="22" spans="1:3" ht="12.75">
      <c r="A22" s="1" t="s">
        <v>19</v>
      </c>
      <c r="B22" s="7">
        <v>20.25</v>
      </c>
      <c r="C22" s="79"/>
    </row>
    <row r="23" spans="1:3" ht="12.75">
      <c r="A23" s="1" t="s">
        <v>20</v>
      </c>
      <c r="B23" s="7">
        <v>11.64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74.18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178.73000000000002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-39.53000000000003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1.7425</v>
      </c>
      <c r="C32" s="79"/>
    </row>
    <row r="33" spans="1:3" ht="12.75">
      <c r="A33" t="s">
        <v>23</v>
      </c>
      <c r="B33" s="2">
        <f>B25/B2</f>
        <v>1.2363333333333335</v>
      </c>
      <c r="C33" s="79"/>
    </row>
    <row r="34" spans="1:3" ht="12.75">
      <c r="A34" t="s">
        <v>26</v>
      </c>
      <c r="B34" s="2">
        <f>B27/B2</f>
        <v>2.9788333333333337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81" t="s">
        <v>29</v>
      </c>
    </row>
    <row r="2" spans="1:3" ht="12.75">
      <c r="A2" t="s">
        <v>28</v>
      </c>
      <c r="B2" s="9">
        <v>1310</v>
      </c>
      <c r="C2" s="79"/>
    </row>
    <row r="3" spans="1:3" ht="12.75">
      <c r="A3" t="s">
        <v>143</v>
      </c>
      <c r="B3" s="10">
        <v>0.23</v>
      </c>
      <c r="C3" s="79"/>
    </row>
    <row r="4" spans="1:3" ht="12.75">
      <c r="A4" t="s">
        <v>27</v>
      </c>
      <c r="B4" s="2">
        <f>B2*B3</f>
        <v>301.3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38.5</v>
      </c>
      <c r="C7" s="79"/>
    </row>
    <row r="8" spans="1:3" ht="12.75">
      <c r="A8" s="1" t="s">
        <v>9</v>
      </c>
      <c r="B8" s="11">
        <v>34.6</v>
      </c>
      <c r="C8" s="83" t="s">
        <v>135</v>
      </c>
    </row>
    <row r="9" spans="1:3" ht="12.75">
      <c r="A9" s="1" t="s">
        <v>24</v>
      </c>
      <c r="B9" s="11">
        <v>16</v>
      </c>
      <c r="C9" s="80" t="s">
        <v>167</v>
      </c>
    </row>
    <row r="10" spans="1:3" ht="12.75">
      <c r="A10" s="1" t="s">
        <v>10</v>
      </c>
      <c r="B10" s="11">
        <v>0</v>
      </c>
      <c r="C10" s="83" t="s">
        <v>136</v>
      </c>
    </row>
    <row r="11" spans="1:3" ht="12.75">
      <c r="A11" s="1" t="s">
        <v>12</v>
      </c>
      <c r="B11" s="11">
        <v>7.87</v>
      </c>
      <c r="C11" s="79"/>
    </row>
    <row r="12" spans="1:3" ht="12.75">
      <c r="A12" s="1" t="s">
        <v>11</v>
      </c>
      <c r="B12" s="11">
        <v>19.3</v>
      </c>
      <c r="C12" s="79"/>
    </row>
    <row r="13" spans="1:3" ht="12.75">
      <c r="A13" s="1" t="s">
        <v>13</v>
      </c>
      <c r="B13" s="11">
        <v>8.93</v>
      </c>
      <c r="C13" s="79"/>
    </row>
    <row r="14" spans="1:3" ht="12.75">
      <c r="A14" s="1" t="s">
        <v>14</v>
      </c>
      <c r="B14" s="11">
        <v>18.97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/>
    </row>
    <row r="17" spans="1:3" ht="12.75">
      <c r="A17" s="1" t="s">
        <v>17</v>
      </c>
      <c r="B17" s="12">
        <v>3.26</v>
      </c>
      <c r="C17" s="79"/>
    </row>
    <row r="18" spans="1:3" ht="12.75">
      <c r="A18" t="s">
        <v>2</v>
      </c>
      <c r="B18" s="2">
        <f>SUM(B7:B17)</f>
        <v>156.67999999999998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7.07</v>
      </c>
      <c r="C21" s="79"/>
    </row>
    <row r="22" spans="1:3" ht="12.75">
      <c r="A22" s="1" t="s">
        <v>19</v>
      </c>
      <c r="B22" s="7">
        <v>22.17</v>
      </c>
      <c r="C22" s="79"/>
    </row>
    <row r="23" spans="1:3" ht="12.75">
      <c r="A23" s="1" t="s">
        <v>20</v>
      </c>
      <c r="B23" s="7">
        <v>12.17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76.41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233.08999999999997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68.21000000000004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0.11960305343511449</v>
      </c>
      <c r="C32" s="79"/>
    </row>
    <row r="33" spans="1:3" ht="12.75">
      <c r="A33" t="s">
        <v>23</v>
      </c>
      <c r="B33" s="13">
        <f>B25/B2</f>
        <v>0.058328244274809156</v>
      </c>
      <c r="C33" s="79"/>
    </row>
    <row r="34" spans="1:3" ht="12.75">
      <c r="A34" t="s">
        <v>26</v>
      </c>
      <c r="B34" s="13">
        <f>B27/B2</f>
        <v>0.17793129770992364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57421875" style="0" customWidth="1"/>
  </cols>
  <sheetData>
    <row r="1" spans="1:3" ht="12.75">
      <c r="A1" s="5" t="s">
        <v>42</v>
      </c>
      <c r="B1" s="22" t="s">
        <v>0</v>
      </c>
      <c r="C1" s="81" t="s">
        <v>29</v>
      </c>
    </row>
    <row r="2" spans="1:3" ht="12.75">
      <c r="A2" t="s">
        <v>28</v>
      </c>
      <c r="B2" s="9">
        <v>850</v>
      </c>
      <c r="C2" s="79"/>
    </row>
    <row r="3" spans="1:3" ht="12.75">
      <c r="A3" t="s">
        <v>143</v>
      </c>
      <c r="B3" s="10">
        <v>0.31</v>
      </c>
      <c r="C3" s="79"/>
    </row>
    <row r="4" spans="1:3" ht="12.75">
      <c r="A4" t="s">
        <v>27</v>
      </c>
      <c r="B4" s="27">
        <f>B2*B3</f>
        <v>263.5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20</v>
      </c>
      <c r="C7" s="79"/>
    </row>
    <row r="8" spans="1:3" ht="12.75">
      <c r="A8" s="1" t="s">
        <v>9</v>
      </c>
      <c r="B8" s="11">
        <v>20.1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25.82</v>
      </c>
      <c r="C11" s="79"/>
    </row>
    <row r="12" spans="1:3" ht="12.75">
      <c r="A12" s="1" t="s">
        <v>11</v>
      </c>
      <c r="B12" s="11">
        <v>19</v>
      </c>
      <c r="C12" s="79"/>
    </row>
    <row r="13" spans="1:3" ht="12.75">
      <c r="A13" s="1" t="s">
        <v>13</v>
      </c>
      <c r="B13" s="11">
        <v>8.05</v>
      </c>
      <c r="C13" s="79"/>
    </row>
    <row r="14" spans="1:3" ht="12.75">
      <c r="A14" s="1" t="s">
        <v>14</v>
      </c>
      <c r="B14" s="11">
        <v>16.8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2.49</v>
      </c>
      <c r="C17" s="79"/>
    </row>
    <row r="18" spans="1:3" ht="12.75">
      <c r="A18" t="s">
        <v>2</v>
      </c>
      <c r="B18" s="2">
        <f>SUM(B7:B17)</f>
        <v>119.75999999999999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6.84</v>
      </c>
      <c r="C21" s="79"/>
    </row>
    <row r="22" spans="1:3" ht="12.75">
      <c r="A22" s="1" t="s">
        <v>19</v>
      </c>
      <c r="B22" s="7">
        <v>19.32</v>
      </c>
      <c r="C22" s="79"/>
    </row>
    <row r="23" spans="1:3" ht="12.75">
      <c r="A23" s="1" t="s">
        <v>20</v>
      </c>
      <c r="B23" s="7">
        <v>11.62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72.78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192.54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70.96000000000001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0.1408941176470588</v>
      </c>
      <c r="C32" s="79"/>
    </row>
    <row r="33" spans="1:3" ht="12.75">
      <c r="A33" t="s">
        <v>23</v>
      </c>
      <c r="B33" s="13">
        <f>B25/B2</f>
        <v>0.08562352941176471</v>
      </c>
      <c r="C33" s="79"/>
    </row>
    <row r="34" spans="1:3" ht="12.75">
      <c r="A34" t="s">
        <v>26</v>
      </c>
      <c r="B34" s="13">
        <f>B27/B2</f>
        <v>0.22651764705882352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82</v>
      </c>
      <c r="B1" s="22" t="s">
        <v>0</v>
      </c>
      <c r="C1" s="81">
        <v>0</v>
      </c>
    </row>
    <row r="2" spans="1:3" ht="12.75">
      <c r="A2" t="s">
        <v>28</v>
      </c>
      <c r="B2" s="9">
        <v>1050</v>
      </c>
      <c r="C2" s="79"/>
    </row>
    <row r="3" spans="1:3" ht="12.75">
      <c r="A3" t="s">
        <v>143</v>
      </c>
      <c r="B3" s="10">
        <v>0.18</v>
      </c>
      <c r="C3" s="79"/>
    </row>
    <row r="4" spans="1:3" ht="12.75">
      <c r="A4" t="s">
        <v>27</v>
      </c>
      <c r="B4" s="2">
        <f>B2*B3</f>
        <v>189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10.8</v>
      </c>
      <c r="C7" s="79"/>
    </row>
    <row r="8" spans="1:3" ht="12.75">
      <c r="A8" s="1" t="s">
        <v>9</v>
      </c>
      <c r="B8" s="11">
        <v>21.6</v>
      </c>
      <c r="C8" s="79"/>
    </row>
    <row r="9" spans="1:3" ht="12.75">
      <c r="A9" s="1" t="s">
        <v>24</v>
      </c>
      <c r="B9" s="11">
        <v>18</v>
      </c>
      <c r="C9" s="80" t="s">
        <v>147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23.39</v>
      </c>
      <c r="C11" s="79"/>
    </row>
    <row r="12" spans="1:3" ht="12.75">
      <c r="A12" s="1" t="s">
        <v>11</v>
      </c>
      <c r="B12" s="11">
        <v>12.4</v>
      </c>
      <c r="C12" s="79"/>
    </row>
    <row r="13" spans="1:3" ht="12.75">
      <c r="A13" s="1" t="s">
        <v>13</v>
      </c>
      <c r="B13" s="11">
        <v>7.57</v>
      </c>
      <c r="C13" s="79"/>
    </row>
    <row r="14" spans="1:3" ht="12.75">
      <c r="A14" s="1" t="s">
        <v>14</v>
      </c>
      <c r="B14" s="11">
        <v>16.26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2.5</v>
      </c>
      <c r="C17" s="79"/>
    </row>
    <row r="18" spans="1:3" ht="12.75">
      <c r="A18" t="s">
        <v>2</v>
      </c>
      <c r="B18" s="2">
        <f>SUM(B7:B17)</f>
        <v>120.02000000000002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6.54</v>
      </c>
      <c r="C21" s="79"/>
    </row>
    <row r="22" spans="1:3" ht="12.75">
      <c r="A22" s="1" t="s">
        <v>19</v>
      </c>
      <c r="B22" s="7">
        <v>18.55</v>
      </c>
      <c r="C22" s="79"/>
    </row>
    <row r="23" spans="1:3" ht="12.75">
      <c r="A23" s="1" t="s">
        <v>20</v>
      </c>
      <c r="B23" s="7">
        <v>10.22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70.31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190.33000000000004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-1.330000000000041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0.11430476190476192</v>
      </c>
      <c r="C32" s="79"/>
    </row>
    <row r="33" spans="1:3" ht="12.75">
      <c r="A33" t="s">
        <v>23</v>
      </c>
      <c r="B33" s="13">
        <f>B25/B2</f>
        <v>0.06696190476190476</v>
      </c>
      <c r="C33" s="79"/>
    </row>
    <row r="34" spans="1:3" ht="12.75">
      <c r="A34" t="s">
        <v>26</v>
      </c>
      <c r="B34" s="13">
        <f>B27/B2</f>
        <v>0.18126666666666671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81" t="s">
        <v>29</v>
      </c>
    </row>
    <row r="2" spans="1:3" ht="12.75">
      <c r="A2" t="s">
        <v>28</v>
      </c>
      <c r="B2" s="28">
        <v>850</v>
      </c>
      <c r="C2" s="79"/>
    </row>
    <row r="3" spans="1:3" ht="12.75">
      <c r="A3" t="s">
        <v>143</v>
      </c>
      <c r="B3" s="10">
        <v>0.211</v>
      </c>
      <c r="C3" s="79"/>
    </row>
    <row r="4" spans="1:3" ht="12.75">
      <c r="A4" t="s">
        <v>27</v>
      </c>
      <c r="B4" s="2">
        <f>B2*B3</f>
        <v>179.35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30</v>
      </c>
      <c r="C7" s="79"/>
    </row>
    <row r="8" spans="1:3" ht="12.75">
      <c r="A8" s="1" t="s">
        <v>9</v>
      </c>
      <c r="B8" s="11">
        <v>18.1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14.58</v>
      </c>
      <c r="C11" s="79"/>
    </row>
    <row r="12" spans="1:3" ht="12.75">
      <c r="A12" s="1" t="s">
        <v>11</v>
      </c>
      <c r="B12" s="11">
        <v>9</v>
      </c>
      <c r="C12" s="80" t="s">
        <v>159</v>
      </c>
    </row>
    <row r="13" spans="1:3" ht="12.75">
      <c r="A13" s="1" t="s">
        <v>13</v>
      </c>
      <c r="B13" s="11">
        <v>7.74</v>
      </c>
      <c r="C13" s="79"/>
    </row>
    <row r="14" spans="1:3" ht="12.75">
      <c r="A14" s="1" t="s">
        <v>14</v>
      </c>
      <c r="B14" s="11">
        <v>16.09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2.06</v>
      </c>
      <c r="C17" s="79"/>
    </row>
    <row r="18" spans="1:3" ht="12.75">
      <c r="A18" t="s">
        <v>2</v>
      </c>
      <c r="B18" s="2">
        <f>SUM(B7:B17)</f>
        <v>99.07000000000001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6.65</v>
      </c>
      <c r="C21" s="79"/>
    </row>
    <row r="22" spans="1:3" ht="12.75">
      <c r="A22" s="1" t="s">
        <v>19</v>
      </c>
      <c r="B22" s="7">
        <v>18.72</v>
      </c>
      <c r="C22" s="79"/>
    </row>
    <row r="23" spans="1:3" ht="12.75">
      <c r="A23" s="1" t="s">
        <v>20</v>
      </c>
      <c r="B23" s="7">
        <v>10.88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71.25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170.32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9.030000000000001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0.1165529411764706</v>
      </c>
      <c r="C32" s="79"/>
    </row>
    <row r="33" spans="1:3" ht="12.75">
      <c r="A33" t="s">
        <v>23</v>
      </c>
      <c r="B33" s="13">
        <f>B25/B2</f>
        <v>0.0838235294117647</v>
      </c>
      <c r="C33" s="79"/>
    </row>
    <row r="34" spans="1:3" ht="12.75">
      <c r="A34" t="s">
        <v>26</v>
      </c>
      <c r="B34" s="13">
        <f>B27/B2</f>
        <v>0.2003764705882353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81" t="s">
        <v>29</v>
      </c>
    </row>
    <row r="2" spans="1:3" ht="12.75">
      <c r="A2" t="s">
        <v>28</v>
      </c>
      <c r="B2" s="9">
        <v>1300</v>
      </c>
      <c r="C2" s="79"/>
    </row>
    <row r="3" spans="1:3" ht="12.75">
      <c r="A3" t="s">
        <v>143</v>
      </c>
      <c r="B3" s="10">
        <v>0.065</v>
      </c>
      <c r="C3" s="79"/>
    </row>
    <row r="4" spans="1:3" ht="12.75">
      <c r="A4" t="s">
        <v>27</v>
      </c>
      <c r="B4" s="2">
        <f>B2*B3</f>
        <v>84.5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6.25</v>
      </c>
      <c r="C7" s="79"/>
    </row>
    <row r="8" spans="1:3" ht="12.75">
      <c r="A8" s="1" t="s">
        <v>9</v>
      </c>
      <c r="B8" s="11">
        <v>9.7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17.47</v>
      </c>
      <c r="C11" s="79"/>
    </row>
    <row r="12" spans="1:3" ht="12.75">
      <c r="A12" s="1" t="s">
        <v>11</v>
      </c>
      <c r="B12" s="11">
        <v>0</v>
      </c>
      <c r="C12" s="79"/>
    </row>
    <row r="13" spans="1:3" ht="12.75">
      <c r="A13" s="1" t="s">
        <v>13</v>
      </c>
      <c r="B13" s="11">
        <v>7.93</v>
      </c>
      <c r="C13" s="79"/>
    </row>
    <row r="14" spans="1:3" ht="12.75">
      <c r="A14" s="1" t="s">
        <v>14</v>
      </c>
      <c r="B14" s="11">
        <v>16.24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1.38</v>
      </c>
      <c r="C17" s="79"/>
    </row>
    <row r="18" spans="1:3" ht="12.75">
      <c r="A18" t="s">
        <v>2</v>
      </c>
      <c r="B18" s="2">
        <f>SUM(B7:B17)</f>
        <v>66.47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6.76</v>
      </c>
      <c r="C21" s="79"/>
    </row>
    <row r="22" spans="1:3" ht="12.75">
      <c r="A22" s="1" t="s">
        <v>19</v>
      </c>
      <c r="B22" s="7">
        <v>18.98</v>
      </c>
      <c r="C22" s="79"/>
    </row>
    <row r="23" spans="1:3" ht="12.75">
      <c r="A23" s="1" t="s">
        <v>20</v>
      </c>
      <c r="B23" s="7">
        <v>11.01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71.75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138.22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-53.72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13">
        <f>B18/B2</f>
        <v>0.05113076923076923</v>
      </c>
      <c r="C32" s="79"/>
    </row>
    <row r="33" spans="1:3" ht="12.75">
      <c r="A33" t="s">
        <v>23</v>
      </c>
      <c r="B33" s="13">
        <f>B25/B2</f>
        <v>0.05519230769230769</v>
      </c>
      <c r="C33" s="79"/>
    </row>
    <row r="34" spans="1:3" ht="12.75">
      <c r="A34" t="s">
        <v>26</v>
      </c>
      <c r="B34" s="13">
        <f>B27/B2</f>
        <v>0.10632307692307692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138</v>
      </c>
      <c r="B1" s="22" t="s">
        <v>0</v>
      </c>
      <c r="C1" s="81" t="s">
        <v>29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143</v>
      </c>
      <c r="B3" s="25">
        <v>0.25</v>
      </c>
      <c r="C3" s="79"/>
    </row>
    <row r="4" spans="1:3" ht="12.75">
      <c r="A4" t="s">
        <v>27</v>
      </c>
      <c r="B4" s="2">
        <f>B2*B3</f>
        <v>350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66</v>
      </c>
      <c r="C7" s="80" t="s">
        <v>139</v>
      </c>
    </row>
    <row r="8" spans="1:3" ht="12.75">
      <c r="A8" s="1" t="s">
        <v>9</v>
      </c>
      <c r="B8" s="11">
        <v>35.4</v>
      </c>
      <c r="C8" s="79"/>
    </row>
    <row r="9" spans="1:3" ht="12.75">
      <c r="A9" s="1" t="s">
        <v>24</v>
      </c>
      <c r="B9" s="11">
        <v>36</v>
      </c>
      <c r="C9" s="80" t="s">
        <v>141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12.47</v>
      </c>
      <c r="C11" s="79"/>
    </row>
    <row r="12" spans="1:3" ht="12.75">
      <c r="A12" s="1" t="s">
        <v>11</v>
      </c>
      <c r="B12" s="11">
        <v>18</v>
      </c>
      <c r="C12" s="79"/>
    </row>
    <row r="13" spans="1:3" ht="12.75">
      <c r="A13" s="1" t="s">
        <v>13</v>
      </c>
      <c r="B13" s="11">
        <v>10.25</v>
      </c>
      <c r="C13" s="79"/>
    </row>
    <row r="14" spans="1:3" ht="12.75">
      <c r="A14" s="1" t="s">
        <v>14</v>
      </c>
      <c r="B14" s="11">
        <v>22.22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8.25</v>
      </c>
      <c r="C16" s="79"/>
    </row>
    <row r="17" spans="1:3" ht="12.75">
      <c r="A17" s="1" t="s">
        <v>17</v>
      </c>
      <c r="B17" s="12">
        <v>4.43</v>
      </c>
      <c r="C17" s="79"/>
    </row>
    <row r="18" spans="1:3" ht="12.75">
      <c r="A18" t="s">
        <v>2</v>
      </c>
      <c r="B18" s="2">
        <f>SUM(B7:B17)</f>
        <v>213.02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7.75</v>
      </c>
      <c r="C21" s="79"/>
    </row>
    <row r="22" spans="1:3" ht="12.75">
      <c r="A22" s="1" t="s">
        <v>19</v>
      </c>
      <c r="B22" s="7">
        <v>26.72</v>
      </c>
      <c r="C22" s="79"/>
    </row>
    <row r="23" spans="1:3" ht="12.75">
      <c r="A23" s="1" t="s">
        <v>20</v>
      </c>
      <c r="B23" s="7">
        <v>14.41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83.88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296.9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53.10000000000002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0.15215714285714285</v>
      </c>
      <c r="C32" s="79"/>
    </row>
    <row r="33" spans="1:3" ht="12.75">
      <c r="A33" t="s">
        <v>23</v>
      </c>
      <c r="B33" s="13">
        <f>B25/B2</f>
        <v>0.05991428571428571</v>
      </c>
      <c r="C33" s="79"/>
    </row>
    <row r="34" spans="1:3" ht="12.75">
      <c r="A34" t="s">
        <v>26</v>
      </c>
      <c r="B34" s="13">
        <f>B27/B2</f>
        <v>0.21207142857142855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81" t="s">
        <v>29</v>
      </c>
    </row>
    <row r="2" spans="1:3" ht="12.75">
      <c r="A2" t="s">
        <v>28</v>
      </c>
      <c r="B2" s="9">
        <v>43</v>
      </c>
      <c r="C2" s="79"/>
    </row>
    <row r="3" spans="1:3" ht="12.75">
      <c r="A3" t="s">
        <v>143</v>
      </c>
      <c r="B3" s="10">
        <v>4.4</v>
      </c>
      <c r="C3" s="79"/>
    </row>
    <row r="4" spans="1:3" ht="12.75">
      <c r="A4" t="s">
        <v>27</v>
      </c>
      <c r="B4" s="2">
        <f>B2*B3</f>
        <v>189.20000000000002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8.5</v>
      </c>
      <c r="C7" s="79"/>
    </row>
    <row r="8" spans="1:3" ht="12.75">
      <c r="A8" s="1" t="s">
        <v>9</v>
      </c>
      <c r="B8" s="11">
        <v>22.4</v>
      </c>
      <c r="C8" s="79"/>
    </row>
    <row r="9" spans="1:3" ht="12.75">
      <c r="A9" s="1" t="s">
        <v>24</v>
      </c>
      <c r="B9" s="11">
        <v>9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58.35</v>
      </c>
      <c r="C11" s="79"/>
    </row>
    <row r="12" spans="1:3" ht="12.75">
      <c r="A12" s="1" t="s">
        <v>11</v>
      </c>
      <c r="B12" s="11">
        <v>11.6</v>
      </c>
      <c r="C12" s="79"/>
    </row>
    <row r="13" spans="1:3" ht="12.75">
      <c r="A13" s="1" t="s">
        <v>13</v>
      </c>
      <c r="B13" s="11">
        <v>7.54</v>
      </c>
      <c r="C13" s="79"/>
    </row>
    <row r="14" spans="1:3" ht="12.75">
      <c r="A14" s="1" t="s">
        <v>14</v>
      </c>
      <c r="B14" s="11">
        <v>15.8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2.99</v>
      </c>
      <c r="C17" s="79"/>
    </row>
    <row r="18" spans="1:3" ht="12.75">
      <c r="A18" t="s">
        <v>2</v>
      </c>
      <c r="B18" s="2">
        <f>SUM(B7:B17)</f>
        <v>143.68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6.55</v>
      </c>
      <c r="C21" s="79"/>
    </row>
    <row r="22" spans="1:3" ht="12.75">
      <c r="A22" s="1" t="s">
        <v>19</v>
      </c>
      <c r="B22" s="7">
        <v>18.23</v>
      </c>
      <c r="C22" s="79"/>
    </row>
    <row r="23" spans="1:3" ht="12.75">
      <c r="A23" s="1" t="s">
        <v>20</v>
      </c>
      <c r="B23" s="7">
        <v>9.73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69.51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213.19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-23.98999999999998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3.3413953488372097</v>
      </c>
      <c r="C32" s="79"/>
    </row>
    <row r="33" spans="1:3" ht="12.75">
      <c r="A33" t="s">
        <v>23</v>
      </c>
      <c r="B33" s="2">
        <f>B25/B2</f>
        <v>1.616511627906977</v>
      </c>
      <c r="C33" s="79"/>
    </row>
    <row r="34" spans="1:3" ht="12.75">
      <c r="A34" t="s">
        <v>26</v>
      </c>
      <c r="B34" s="2">
        <f>B27/B2</f>
        <v>4.957906976744186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142</v>
      </c>
      <c r="C1" s="52" t="s">
        <v>64</v>
      </c>
      <c r="D1" s="52" t="s">
        <v>119</v>
      </c>
      <c r="E1" s="53" t="s">
        <v>72</v>
      </c>
      <c r="F1" s="52" t="s">
        <v>76</v>
      </c>
      <c r="G1" s="52" t="s">
        <v>77</v>
      </c>
      <c r="H1" s="54" t="s">
        <v>67</v>
      </c>
    </row>
    <row r="2" spans="1:8" ht="12.75">
      <c r="A2" s="55" t="s">
        <v>62</v>
      </c>
      <c r="B2" s="15" t="s">
        <v>63</v>
      </c>
      <c r="C2" s="15" t="s">
        <v>65</v>
      </c>
      <c r="D2" s="46" t="s">
        <v>120</v>
      </c>
      <c r="E2" s="50" t="s">
        <v>73</v>
      </c>
      <c r="F2" s="15" t="s">
        <v>73</v>
      </c>
      <c r="G2" s="15" t="s">
        <v>73</v>
      </c>
      <c r="H2" s="56" t="s">
        <v>66</v>
      </c>
    </row>
    <row r="3" spans="1:8" ht="12.75">
      <c r="A3" s="57" t="s">
        <v>48</v>
      </c>
      <c r="B3" s="47">
        <f>HRSW!B4</f>
        <v>183.05</v>
      </c>
      <c r="C3" s="47">
        <f>HRSW!B18</f>
        <v>132.73</v>
      </c>
      <c r="D3" s="16">
        <f>B3-C3</f>
        <v>50.32000000000002</v>
      </c>
      <c r="E3" s="18">
        <v>0</v>
      </c>
      <c r="F3" s="19">
        <f aca="true" t="shared" si="0" ref="F3:F20">B3*E3</f>
        <v>0</v>
      </c>
      <c r="G3" s="19">
        <f aca="true" t="shared" si="1" ref="G3:G20">E3*C3</f>
        <v>0</v>
      </c>
      <c r="H3" s="34">
        <f>F3-G3</f>
        <v>0</v>
      </c>
    </row>
    <row r="4" spans="1:8" ht="12.75">
      <c r="A4" s="57" t="s">
        <v>49</v>
      </c>
      <c r="B4" s="47">
        <f>Durum!B4</f>
        <v>195.35999999999999</v>
      </c>
      <c r="C4" s="47">
        <f>Durum!B18</f>
        <v>140.51</v>
      </c>
      <c r="D4" s="16">
        <f aca="true" t="shared" si="2" ref="D4:D20">B4-C4</f>
        <v>54.849999999999994</v>
      </c>
      <c r="E4" s="18">
        <v>1000</v>
      </c>
      <c r="F4" s="19">
        <f t="shared" si="0"/>
        <v>195359.99999999997</v>
      </c>
      <c r="G4" s="19">
        <f t="shared" si="1"/>
        <v>140510</v>
      </c>
      <c r="H4" s="34">
        <f aca="true" t="shared" si="3" ref="H4:H19">F4-G4</f>
        <v>54849.99999999997</v>
      </c>
    </row>
    <row r="5" spans="1:8" ht="12.75">
      <c r="A5" s="57" t="s">
        <v>50</v>
      </c>
      <c r="B5" s="47">
        <f>Barley!B4</f>
        <v>241.92000000000002</v>
      </c>
      <c r="C5" s="47">
        <f>Barley!B18</f>
        <v>133.22</v>
      </c>
      <c r="D5" s="16">
        <f t="shared" si="2"/>
        <v>108.70000000000002</v>
      </c>
      <c r="E5" s="18">
        <v>600</v>
      </c>
      <c r="F5" s="19">
        <f t="shared" si="0"/>
        <v>145152</v>
      </c>
      <c r="G5" s="19">
        <f t="shared" si="1"/>
        <v>79932</v>
      </c>
      <c r="H5" s="34">
        <f t="shared" si="3"/>
        <v>65220</v>
      </c>
    </row>
    <row r="6" spans="1:8" ht="12.75">
      <c r="A6" s="57" t="s">
        <v>25</v>
      </c>
      <c r="B6" s="47">
        <f>Corn!B4</f>
        <v>325.5</v>
      </c>
      <c r="C6" s="47">
        <f>Corn!B18</f>
        <v>221.2</v>
      </c>
      <c r="D6" s="16">
        <f t="shared" si="2"/>
        <v>104.30000000000001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7" t="s">
        <v>153</v>
      </c>
      <c r="B7" s="47">
        <f>Soy!B4</f>
        <v>188.39999999999998</v>
      </c>
      <c r="C7" s="47">
        <f>Soy!B18</f>
        <v>140.12999999999997</v>
      </c>
      <c r="D7" s="16">
        <f>B7-C7</f>
        <v>48.27000000000001</v>
      </c>
      <c r="E7" s="18">
        <v>0</v>
      </c>
      <c r="F7" s="19">
        <f>B7*E7</f>
        <v>0</v>
      </c>
      <c r="G7" s="19">
        <f>E7*C7</f>
        <v>0</v>
      </c>
      <c r="H7" s="34">
        <f>F7-G7</f>
        <v>0</v>
      </c>
    </row>
    <row r="8" spans="1:8" ht="12.75">
      <c r="A8" s="57" t="s">
        <v>51</v>
      </c>
      <c r="B8" s="47">
        <f>Oil_SF!B4</f>
        <v>220.1</v>
      </c>
      <c r="C8" s="47">
        <f>Oil_SF!B18</f>
        <v>170.18999999999997</v>
      </c>
      <c r="D8" s="16">
        <f t="shared" si="2"/>
        <v>49.910000000000025</v>
      </c>
      <c r="E8" s="18">
        <v>0</v>
      </c>
      <c r="F8" s="19">
        <f t="shared" si="0"/>
        <v>0</v>
      </c>
      <c r="G8" s="19">
        <f t="shared" si="1"/>
        <v>0</v>
      </c>
      <c r="H8" s="34">
        <f t="shared" si="3"/>
        <v>0</v>
      </c>
    </row>
    <row r="9" spans="1:8" ht="12.75">
      <c r="A9" s="57" t="s">
        <v>52</v>
      </c>
      <c r="B9" s="47">
        <f>Canola!B4</f>
        <v>221.92</v>
      </c>
      <c r="C9" s="47">
        <f>Canola!B18</f>
        <v>183.13</v>
      </c>
      <c r="D9" s="16">
        <f t="shared" si="2"/>
        <v>38.78999999999999</v>
      </c>
      <c r="E9" s="18">
        <v>0</v>
      </c>
      <c r="F9" s="19">
        <f t="shared" si="0"/>
        <v>0</v>
      </c>
      <c r="G9" s="19">
        <f t="shared" si="1"/>
        <v>0</v>
      </c>
      <c r="H9" s="34">
        <f t="shared" si="3"/>
        <v>0</v>
      </c>
    </row>
    <row r="10" spans="1:8" ht="12.75">
      <c r="A10" s="57" t="s">
        <v>53</v>
      </c>
      <c r="B10" s="47">
        <f>Flax!B4</f>
        <v>156.6</v>
      </c>
      <c r="C10" s="47">
        <f>Flax!B18</f>
        <v>99.86999999999999</v>
      </c>
      <c r="D10" s="16">
        <f t="shared" si="2"/>
        <v>56.730000000000004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7" t="s">
        <v>56</v>
      </c>
      <c r="B11" s="47">
        <f>Peas!B4</f>
        <v>205.44</v>
      </c>
      <c r="C11" s="47">
        <f>Peas!B18</f>
        <v>136.5</v>
      </c>
      <c r="D11" s="16">
        <f t="shared" si="2"/>
        <v>68.94</v>
      </c>
      <c r="E11" s="18">
        <v>400</v>
      </c>
      <c r="F11" s="19">
        <f t="shared" si="0"/>
        <v>82176</v>
      </c>
      <c r="G11" s="19">
        <f t="shared" si="1"/>
        <v>54600</v>
      </c>
      <c r="H11" s="34">
        <f t="shared" si="3"/>
        <v>27576</v>
      </c>
    </row>
    <row r="12" spans="1:8" ht="12.75">
      <c r="A12" s="57" t="s">
        <v>57</v>
      </c>
      <c r="B12" s="47">
        <f>Oats!B4</f>
        <v>139.2</v>
      </c>
      <c r="C12" s="47">
        <f>Oats!B18</f>
        <v>104.55</v>
      </c>
      <c r="D12" s="16">
        <f t="shared" si="2"/>
        <v>34.64999999999999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7" t="s">
        <v>58</v>
      </c>
      <c r="B13" s="47">
        <f>Lentil!B4</f>
        <v>301.3</v>
      </c>
      <c r="C13" s="47">
        <f>Lentil!B18</f>
        <v>156.67999999999998</v>
      </c>
      <c r="D13" s="16">
        <f t="shared" si="2"/>
        <v>144.62000000000003</v>
      </c>
      <c r="E13" s="18">
        <v>400</v>
      </c>
      <c r="F13" s="19">
        <f t="shared" si="0"/>
        <v>120520</v>
      </c>
      <c r="G13" s="19">
        <f t="shared" si="1"/>
        <v>62671.99999999999</v>
      </c>
      <c r="H13" s="34">
        <f t="shared" si="3"/>
        <v>57848.00000000001</v>
      </c>
    </row>
    <row r="14" spans="1:8" ht="12.75">
      <c r="A14" s="57" t="s">
        <v>54</v>
      </c>
      <c r="B14" s="47">
        <f>Mustard!B4</f>
        <v>263.5</v>
      </c>
      <c r="C14" s="47">
        <f>Mustard!B18</f>
        <v>119.75999999999999</v>
      </c>
      <c r="D14" s="16">
        <f t="shared" si="2"/>
        <v>143.74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8" t="s">
        <v>83</v>
      </c>
      <c r="B15" s="47">
        <f>Saffl!B4</f>
        <v>189</v>
      </c>
      <c r="C15" s="47">
        <f>Saffl!B18</f>
        <v>120.02000000000002</v>
      </c>
      <c r="D15" s="16">
        <f t="shared" si="2"/>
        <v>68.97999999999998</v>
      </c>
      <c r="E15" s="18">
        <v>0</v>
      </c>
      <c r="F15" s="19">
        <f t="shared" si="0"/>
        <v>0</v>
      </c>
      <c r="G15" s="19">
        <f t="shared" si="1"/>
        <v>0</v>
      </c>
      <c r="H15" s="34">
        <f>F15-G15</f>
        <v>0</v>
      </c>
    </row>
    <row r="16" spans="1:8" ht="12.75">
      <c r="A16" s="57" t="s">
        <v>55</v>
      </c>
      <c r="B16" s="47">
        <f>Buckwht!B4</f>
        <v>179.35</v>
      </c>
      <c r="C16" s="47">
        <f>Buckwht!B18</f>
        <v>99.07000000000001</v>
      </c>
      <c r="D16" s="16">
        <f t="shared" si="2"/>
        <v>80.27999999999999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7" t="s">
        <v>59</v>
      </c>
      <c r="B17" s="47">
        <f>Millet!B4</f>
        <v>84.5</v>
      </c>
      <c r="C17" s="47">
        <f>Millet!B18</f>
        <v>66.47</v>
      </c>
      <c r="D17" s="16">
        <f t="shared" si="2"/>
        <v>18.03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60</v>
      </c>
      <c r="B18" s="47">
        <f>HRWW!B4</f>
        <v>189.20000000000002</v>
      </c>
      <c r="C18" s="47">
        <f>HRWW!B18</f>
        <v>143.68</v>
      </c>
      <c r="D18" s="16">
        <f t="shared" si="2"/>
        <v>45.52000000000001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7" t="s">
        <v>61</v>
      </c>
      <c r="B19" s="47">
        <f>Rye!B4</f>
        <v>162.24</v>
      </c>
      <c r="C19" s="47">
        <f>Rye!B18</f>
        <v>106.5</v>
      </c>
      <c r="D19" s="16">
        <f t="shared" si="2"/>
        <v>55.74000000000001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69" t="s">
        <v>131</v>
      </c>
      <c r="B20" s="47">
        <f>Chickpea!B4</f>
        <v>350</v>
      </c>
      <c r="C20" s="47">
        <f>Chickpea!B18</f>
        <v>213.02</v>
      </c>
      <c r="D20" s="16">
        <f t="shared" si="2"/>
        <v>136.98</v>
      </c>
      <c r="E20" s="18">
        <v>0</v>
      </c>
      <c r="F20" s="19">
        <f t="shared" si="0"/>
        <v>0</v>
      </c>
      <c r="G20" s="19">
        <f t="shared" si="1"/>
        <v>0</v>
      </c>
      <c r="H20" s="34">
        <f>F20-G20</f>
        <v>0</v>
      </c>
    </row>
    <row r="21" spans="1:8" ht="12.75">
      <c r="A21" s="37" t="s">
        <v>78</v>
      </c>
      <c r="B21" s="14"/>
      <c r="C21" s="26"/>
      <c r="D21" s="14"/>
      <c r="E21" s="20">
        <f>SUM(E3:E20)</f>
        <v>2400</v>
      </c>
      <c r="F21" s="20">
        <f>SUM(F3:F20)</f>
        <v>543208</v>
      </c>
      <c r="G21" s="20">
        <f>SUM(G3:G20)</f>
        <v>337714</v>
      </c>
      <c r="H21" s="38">
        <f>SUM(H3:H20)</f>
        <v>205493.99999999997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9" t="s">
        <v>47</v>
      </c>
      <c r="D23" s="89"/>
      <c r="E23" s="89"/>
      <c r="F23" s="3"/>
      <c r="G23" s="3"/>
      <c r="H23" s="3"/>
    </row>
    <row r="24" spans="1:8" ht="12.75">
      <c r="A24" s="59" t="s">
        <v>74</v>
      </c>
      <c r="B24" s="60"/>
      <c r="C24" s="60"/>
      <c r="D24" s="61"/>
      <c r="E24" s="60" t="s">
        <v>75</v>
      </c>
      <c r="F24" s="60"/>
      <c r="G24" s="60"/>
      <c r="H24" s="62"/>
    </row>
    <row r="25" spans="1:8" ht="12.75">
      <c r="A25" s="57" t="s">
        <v>27</v>
      </c>
      <c r="B25" s="4"/>
      <c r="C25" s="19">
        <f>F21</f>
        <v>543208</v>
      </c>
      <c r="D25" s="4"/>
      <c r="E25" s="4" t="s">
        <v>69</v>
      </c>
      <c r="F25" s="4"/>
      <c r="G25" s="63">
        <f>G21</f>
        <v>337714</v>
      </c>
      <c r="H25" s="64"/>
    </row>
    <row r="26" spans="1:8" ht="12.75">
      <c r="A26" s="95" t="s">
        <v>166</v>
      </c>
      <c r="B26" s="90"/>
      <c r="C26" s="70">
        <v>0</v>
      </c>
      <c r="D26" s="71" t="s">
        <v>71</v>
      </c>
      <c r="E26" s="90" t="s">
        <v>121</v>
      </c>
      <c r="F26" s="90"/>
      <c r="G26" s="70">
        <v>48100</v>
      </c>
      <c r="H26" s="72" t="s">
        <v>71</v>
      </c>
    </row>
    <row r="27" spans="1:11" ht="12.75">
      <c r="A27" s="91"/>
      <c r="B27" s="88"/>
      <c r="C27" s="70">
        <v>0</v>
      </c>
      <c r="D27" s="4"/>
      <c r="E27" s="90" t="s">
        <v>68</v>
      </c>
      <c r="F27" s="90"/>
      <c r="G27" s="70">
        <v>84000</v>
      </c>
      <c r="H27" s="66"/>
      <c r="K27" s="73"/>
    </row>
    <row r="28" spans="1:8" ht="12.75">
      <c r="A28" s="91"/>
      <c r="B28" s="88"/>
      <c r="C28" s="70">
        <v>0</v>
      </c>
      <c r="D28" s="4"/>
      <c r="E28" s="90" t="s">
        <v>122</v>
      </c>
      <c r="F28" s="90"/>
      <c r="G28" s="70">
        <v>0</v>
      </c>
      <c r="H28" s="66"/>
    </row>
    <row r="29" spans="1:8" ht="12.75">
      <c r="A29" s="91"/>
      <c r="B29" s="88"/>
      <c r="C29" s="70">
        <v>0</v>
      </c>
      <c r="D29" s="4"/>
      <c r="E29" s="90" t="s">
        <v>70</v>
      </c>
      <c r="F29" s="90"/>
      <c r="G29" s="70">
        <v>0</v>
      </c>
      <c r="H29" s="66"/>
    </row>
    <row r="30" spans="1:8" ht="12.75">
      <c r="A30" s="91"/>
      <c r="B30" s="88"/>
      <c r="C30" s="70">
        <v>0</v>
      </c>
      <c r="D30" s="4"/>
      <c r="E30" s="88" t="s">
        <v>162</v>
      </c>
      <c r="F30" s="88"/>
      <c r="G30" s="70">
        <v>0</v>
      </c>
      <c r="H30" s="66"/>
    </row>
    <row r="31" spans="1:8" ht="12.75">
      <c r="A31" s="91"/>
      <c r="B31" s="88"/>
      <c r="C31" s="70">
        <v>0</v>
      </c>
      <c r="D31" s="4"/>
      <c r="E31" s="88"/>
      <c r="F31" s="88"/>
      <c r="G31" s="70">
        <v>0</v>
      </c>
      <c r="H31" s="66"/>
    </row>
    <row r="32" spans="1:8" ht="12.75">
      <c r="A32" s="91" t="s">
        <v>80</v>
      </c>
      <c r="B32" s="88"/>
      <c r="C32" s="74">
        <v>0</v>
      </c>
      <c r="D32" s="65"/>
      <c r="E32" s="88" t="s">
        <v>79</v>
      </c>
      <c r="F32" s="88"/>
      <c r="G32" s="74">
        <v>13900</v>
      </c>
      <c r="H32" s="66"/>
    </row>
    <row r="33" spans="1:8" ht="12.75">
      <c r="A33" s="57" t="s">
        <v>67</v>
      </c>
      <c r="B33" s="4"/>
      <c r="C33" s="19">
        <f>SUM(C25:C32)</f>
        <v>543208</v>
      </c>
      <c r="D33" s="4"/>
      <c r="E33" s="4" t="s">
        <v>67</v>
      </c>
      <c r="F33" s="4"/>
      <c r="G33" s="32">
        <f>SUM(G25:G32)</f>
        <v>483714</v>
      </c>
      <c r="H33" s="64"/>
    </row>
    <row r="34" spans="1:8" ht="12.75">
      <c r="A34" s="67" t="s">
        <v>123</v>
      </c>
      <c r="B34" s="3"/>
      <c r="C34" s="3"/>
      <c r="D34" s="3"/>
      <c r="E34" s="3"/>
      <c r="F34" s="3"/>
      <c r="G34" s="75">
        <f>C33-G33</f>
        <v>59494</v>
      </c>
      <c r="H34" s="68"/>
    </row>
    <row r="35" ht="12.75">
      <c r="G35" s="6"/>
    </row>
    <row r="36" spans="1:8" ht="12.75">
      <c r="A36" s="78" t="s">
        <v>137</v>
      </c>
      <c r="B36" s="92"/>
      <c r="C36" s="92"/>
      <c r="D36" s="92"/>
      <c r="E36" s="92"/>
      <c r="F36" s="76" t="s">
        <v>132</v>
      </c>
      <c r="G36" s="93"/>
      <c r="H36" s="93"/>
    </row>
    <row r="37" spans="3:6" ht="12.75">
      <c r="C37" s="77"/>
      <c r="D37" s="77"/>
      <c r="E37" s="77"/>
      <c r="F37" s="77"/>
    </row>
    <row r="38" spans="1:12" ht="12.75">
      <c r="A38" t="s">
        <v>29</v>
      </c>
      <c r="B38" s="94" t="s">
        <v>133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</row>
    <row r="39" spans="2:12" ht="12.75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1" ht="12.75">
      <c r="A41" t="s">
        <v>97</v>
      </c>
    </row>
    <row r="42" spans="1:12" ht="12.75">
      <c r="A42" s="29" t="s">
        <v>84</v>
      </c>
      <c r="B42" s="30" t="s">
        <v>85</v>
      </c>
      <c r="C42" s="30" t="s">
        <v>86</v>
      </c>
      <c r="D42" s="30" t="s">
        <v>87</v>
      </c>
      <c r="E42" s="30" t="s">
        <v>88</v>
      </c>
      <c r="F42" s="30" t="s">
        <v>89</v>
      </c>
      <c r="G42" s="30" t="s">
        <v>90</v>
      </c>
      <c r="H42" s="30" t="s">
        <v>91</v>
      </c>
      <c r="I42" s="30" t="s">
        <v>92</v>
      </c>
      <c r="J42" s="30" t="s">
        <v>93</v>
      </c>
      <c r="K42" s="30" t="s">
        <v>94</v>
      </c>
      <c r="L42" s="31" t="s">
        <v>95</v>
      </c>
    </row>
    <row r="43" spans="1:12" ht="12.75">
      <c r="A43" s="57" t="s">
        <v>48</v>
      </c>
      <c r="B43" s="32">
        <f>$E3*HRSW!$B7</f>
        <v>0</v>
      </c>
      <c r="C43" s="32">
        <f>$E3*HRSW!$B8</f>
        <v>0</v>
      </c>
      <c r="D43" s="32">
        <f>$E3*HRSW!$B9</f>
        <v>0</v>
      </c>
      <c r="E43" s="32">
        <f>$E3*HRSW!$B10</f>
        <v>0</v>
      </c>
      <c r="F43" s="32">
        <f>$E3*HRSW!$B11</f>
        <v>0</v>
      </c>
      <c r="G43" s="32">
        <f>$E3*HRSW!$B12</f>
        <v>0</v>
      </c>
      <c r="H43" s="32">
        <f>$E3*HRSW!$B13</f>
        <v>0</v>
      </c>
      <c r="I43" s="32">
        <f>$E3*HRSW!$B14</f>
        <v>0</v>
      </c>
      <c r="J43" s="32">
        <f>$E3*HRSW!$B15</f>
        <v>0</v>
      </c>
      <c r="K43" s="32">
        <f>$E3*HRSW!$B16</f>
        <v>0</v>
      </c>
      <c r="L43" s="33">
        <f>$E3*HRSW!$B17</f>
        <v>0</v>
      </c>
    </row>
    <row r="44" spans="1:12" ht="12.75">
      <c r="A44" s="57" t="s">
        <v>49</v>
      </c>
      <c r="B44" s="19">
        <f>$E4*Durum!$B7</f>
        <v>21880</v>
      </c>
      <c r="C44" s="19">
        <f>$E4*Durum!$B8</f>
        <v>25200</v>
      </c>
      <c r="D44" s="19">
        <f>$E4*Durum!$B9</f>
        <v>5000</v>
      </c>
      <c r="E44" s="19">
        <f>$E4*Durum!$B10</f>
        <v>0</v>
      </c>
      <c r="F44" s="19">
        <f>$E4*Durum!$B11</f>
        <v>41530</v>
      </c>
      <c r="G44" s="19">
        <f>$E4*Durum!$B12</f>
        <v>13500</v>
      </c>
      <c r="H44" s="19">
        <f>$E4*Durum!$B13</f>
        <v>7410</v>
      </c>
      <c r="I44" s="19">
        <f>$E4*Durum!$B14</f>
        <v>15570</v>
      </c>
      <c r="J44" s="19">
        <f>$E4*Durum!$B15</f>
        <v>0</v>
      </c>
      <c r="K44" s="19">
        <f>$E4*Durum!$B16</f>
        <v>7500</v>
      </c>
      <c r="L44" s="34">
        <f>$E4*Durum!$B17</f>
        <v>2920</v>
      </c>
    </row>
    <row r="45" spans="1:12" ht="12.75">
      <c r="A45" s="57" t="s">
        <v>50</v>
      </c>
      <c r="B45" s="19">
        <f>$E5*Barley!$B7</f>
        <v>6888</v>
      </c>
      <c r="C45" s="19">
        <f>$E5*Barley!$B8</f>
        <v>14220</v>
      </c>
      <c r="D45" s="19">
        <f>$E5*Barley!$B9</f>
        <v>3000</v>
      </c>
      <c r="E45" s="19">
        <f>$E5*Barley!$B10</f>
        <v>0</v>
      </c>
      <c r="F45" s="19">
        <f>$E5*Barley!$B11</f>
        <v>27132</v>
      </c>
      <c r="G45" s="19">
        <f>$E5*Barley!$B12</f>
        <v>8100</v>
      </c>
      <c r="H45" s="19">
        <f>$E5*Barley!$B13</f>
        <v>4812</v>
      </c>
      <c r="I45" s="19">
        <f>$E5*Barley!$B14</f>
        <v>9618</v>
      </c>
      <c r="J45" s="19">
        <f>$E5*Barley!$B15</f>
        <v>0</v>
      </c>
      <c r="K45" s="19">
        <f>$E5*Barley!$B16</f>
        <v>4500</v>
      </c>
      <c r="L45" s="34">
        <f>$E5*Barley!$B17</f>
        <v>1662</v>
      </c>
    </row>
    <row r="46" spans="1:12" ht="12.75">
      <c r="A46" s="57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7" t="s">
        <v>153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4">
        <f>$E7*Soy!$B17</f>
        <v>0</v>
      </c>
    </row>
    <row r="48" spans="1:12" ht="12.75">
      <c r="A48" s="57" t="s">
        <v>51</v>
      </c>
      <c r="B48" s="19">
        <f>$E8*Oil_SF!$B7</f>
        <v>0</v>
      </c>
      <c r="C48" s="19">
        <f>$E8*Oil_SF!$B8</f>
        <v>0</v>
      </c>
      <c r="D48" s="19">
        <f>$E8*Oil_SF!$B9</f>
        <v>0</v>
      </c>
      <c r="E48" s="19">
        <f>$E8*Oil_SF!$B10</f>
        <v>0</v>
      </c>
      <c r="F48" s="19">
        <f>$E8*Oil_SF!$B11</f>
        <v>0</v>
      </c>
      <c r="G48" s="19">
        <f>$E8*Oil_SF!$B12</f>
        <v>0</v>
      </c>
      <c r="H48" s="19">
        <f>$E8*Oil_SF!$B13</f>
        <v>0</v>
      </c>
      <c r="I48" s="19">
        <f>$E8*Oil_SF!$B14</f>
        <v>0</v>
      </c>
      <c r="J48" s="19">
        <f>$E8*Oil_SF!$B15</f>
        <v>0</v>
      </c>
      <c r="K48" s="19">
        <f>$E8*Oil_SF!$B16</f>
        <v>0</v>
      </c>
      <c r="L48" s="34">
        <f>$E8*Oil_SF!$B17</f>
        <v>0</v>
      </c>
    </row>
    <row r="49" spans="1:12" ht="12.75">
      <c r="A49" s="57" t="s">
        <v>52</v>
      </c>
      <c r="B49" s="19">
        <f>$E9*Canola!$B7</f>
        <v>0</v>
      </c>
      <c r="C49" s="19">
        <f>$E9*Canola!$B8</f>
        <v>0</v>
      </c>
      <c r="D49" s="19">
        <f>$E9*Canola!$B9</f>
        <v>0</v>
      </c>
      <c r="E49" s="19">
        <f>$E9*Canola!$B10</f>
        <v>0</v>
      </c>
      <c r="F49" s="19">
        <f>$E9*Canola!$B11</f>
        <v>0</v>
      </c>
      <c r="G49" s="19">
        <f>$E9*Canola!$B12</f>
        <v>0</v>
      </c>
      <c r="H49" s="19">
        <f>$E9*Canola!$B13</f>
        <v>0</v>
      </c>
      <c r="I49" s="19">
        <f>$E9*Canola!$B14</f>
        <v>0</v>
      </c>
      <c r="J49" s="19">
        <f>$E9*Canola!$B15</f>
        <v>0</v>
      </c>
      <c r="K49" s="19">
        <f>$E9*Canola!$B16</f>
        <v>0</v>
      </c>
      <c r="L49" s="34">
        <f>$E9*Canola!$B17</f>
        <v>0</v>
      </c>
    </row>
    <row r="50" spans="1:12" ht="12.75">
      <c r="A50" s="57" t="s">
        <v>53</v>
      </c>
      <c r="B50" s="19">
        <f>$E10*Flax!$B7</f>
        <v>0</v>
      </c>
      <c r="C50" s="19">
        <f>$E10*Flax!$B8</f>
        <v>0</v>
      </c>
      <c r="D50" s="19">
        <f>$E10*Flax!$B9</f>
        <v>0</v>
      </c>
      <c r="E50" s="19">
        <f>$E10*Flax!$B10</f>
        <v>0</v>
      </c>
      <c r="F50" s="19">
        <f>$E10*Flax!$B11</f>
        <v>0</v>
      </c>
      <c r="G50" s="19">
        <f>$E10*Flax!$B12</f>
        <v>0</v>
      </c>
      <c r="H50" s="19">
        <f>$E10*Flax!$B13</f>
        <v>0</v>
      </c>
      <c r="I50" s="19">
        <f>$E10*Flax!$B14</f>
        <v>0</v>
      </c>
      <c r="J50" s="19">
        <f>$E10*Flax!$B15</f>
        <v>0</v>
      </c>
      <c r="K50" s="19">
        <f>$E10*Flax!$B16</f>
        <v>0</v>
      </c>
      <c r="L50" s="34">
        <f>$E10*Flax!$B17</f>
        <v>0</v>
      </c>
    </row>
    <row r="51" spans="1:12" ht="12.75">
      <c r="A51" s="57" t="s">
        <v>56</v>
      </c>
      <c r="B51" s="19">
        <f>$E11*Peas!$B7</f>
        <v>16800</v>
      </c>
      <c r="C51" s="19">
        <f>$E11*Peas!$B8</f>
        <v>13200</v>
      </c>
      <c r="D51" s="19">
        <f>$E11*Peas!$B9</f>
        <v>600</v>
      </c>
      <c r="E51" s="19">
        <f>$E11*Peas!$B10</f>
        <v>0</v>
      </c>
      <c r="F51" s="19">
        <f>$E11*Peas!$B11</f>
        <v>4612</v>
      </c>
      <c r="G51" s="19">
        <f>$E11*Peas!$B12</f>
        <v>3640</v>
      </c>
      <c r="H51" s="19">
        <f>$E11*Peas!$B13</f>
        <v>3560</v>
      </c>
      <c r="I51" s="19">
        <f>$E11*Peas!$B14</f>
        <v>7352</v>
      </c>
      <c r="J51" s="19">
        <f>$E11*Peas!$B15</f>
        <v>0</v>
      </c>
      <c r="K51" s="19">
        <f>$E11*Peas!$B16</f>
        <v>3700</v>
      </c>
      <c r="L51" s="34">
        <f>$E11*Peas!$B17</f>
        <v>1136</v>
      </c>
    </row>
    <row r="52" spans="1:12" ht="12.75">
      <c r="A52" s="57" t="s">
        <v>57</v>
      </c>
      <c r="B52" s="19">
        <f>$E12*Oats!$B7</f>
        <v>0</v>
      </c>
      <c r="C52" s="19">
        <f>$E12*Oats!$B8</f>
        <v>0</v>
      </c>
      <c r="D52" s="19">
        <f>$E12*Oats!$B9</f>
        <v>0</v>
      </c>
      <c r="E52" s="19">
        <f>$E12*Oats!$B10</f>
        <v>0</v>
      </c>
      <c r="F52" s="19">
        <f>$E12*Oats!$B11</f>
        <v>0</v>
      </c>
      <c r="G52" s="19">
        <f>$E12*Oats!$B12</f>
        <v>0</v>
      </c>
      <c r="H52" s="19">
        <f>$E12*Oats!$B13</f>
        <v>0</v>
      </c>
      <c r="I52" s="19">
        <f>$E12*Oats!$B14</f>
        <v>0</v>
      </c>
      <c r="J52" s="19">
        <f>$E12*Oats!$B15</f>
        <v>0</v>
      </c>
      <c r="K52" s="19">
        <f>$E12*Oats!$B16</f>
        <v>0</v>
      </c>
      <c r="L52" s="34">
        <f>$E12*Oats!$B17</f>
        <v>0</v>
      </c>
    </row>
    <row r="53" spans="1:12" ht="12.75">
      <c r="A53" s="57" t="s">
        <v>58</v>
      </c>
      <c r="B53" s="19">
        <f>$E13*Lentil!$B7</f>
        <v>15400</v>
      </c>
      <c r="C53" s="19">
        <f>$E13*Lentil!$B8</f>
        <v>13840</v>
      </c>
      <c r="D53" s="19">
        <f>$E13*Lentil!$B9</f>
        <v>6400</v>
      </c>
      <c r="E53" s="19">
        <f>$E13*Lentil!$B10</f>
        <v>0</v>
      </c>
      <c r="F53" s="19">
        <f>$E13*Lentil!$B11</f>
        <v>3148</v>
      </c>
      <c r="G53" s="19">
        <f>$E13*Lentil!$B12</f>
        <v>7720</v>
      </c>
      <c r="H53" s="19">
        <f>$E13*Lentil!$B13</f>
        <v>3572</v>
      </c>
      <c r="I53" s="19">
        <f>$E13*Lentil!$B14</f>
        <v>7588</v>
      </c>
      <c r="J53" s="19">
        <f>$E13*Lentil!$B15</f>
        <v>0</v>
      </c>
      <c r="K53" s="19">
        <f>$E13*Lentil!$B16</f>
        <v>3700</v>
      </c>
      <c r="L53" s="34">
        <f>$E13*Lentil!$B17</f>
        <v>1304</v>
      </c>
    </row>
    <row r="54" spans="1:12" ht="12.75">
      <c r="A54" s="57" t="s">
        <v>54</v>
      </c>
      <c r="B54" s="19">
        <f>$E14*Mustard!$B7</f>
        <v>0</v>
      </c>
      <c r="C54" s="19">
        <f>$E14*Mustard!$B8</f>
        <v>0</v>
      </c>
      <c r="D54" s="19">
        <f>$E14*Mustard!$B9</f>
        <v>0</v>
      </c>
      <c r="E54" s="19">
        <f>$E14*Mustard!$B10</f>
        <v>0</v>
      </c>
      <c r="F54" s="19">
        <f>$E14*Mustard!$B11</f>
        <v>0</v>
      </c>
      <c r="G54" s="19">
        <f>$E14*Mustard!$B12</f>
        <v>0</v>
      </c>
      <c r="H54" s="19">
        <f>$E14*Mustard!$B13</f>
        <v>0</v>
      </c>
      <c r="I54" s="19">
        <f>$E14*Mustard!$B14</f>
        <v>0</v>
      </c>
      <c r="J54" s="19">
        <f>$E14*Mustard!$B15</f>
        <v>0</v>
      </c>
      <c r="K54" s="19">
        <f>$E14*Mustard!$B16</f>
        <v>0</v>
      </c>
      <c r="L54" s="34">
        <f>$E14*Mustard!$B17</f>
        <v>0</v>
      </c>
    </row>
    <row r="55" spans="1:12" ht="12.75">
      <c r="A55" s="58" t="s">
        <v>83</v>
      </c>
      <c r="B55" s="35">
        <f>$E15*Saffl!$B7</f>
        <v>0</v>
      </c>
      <c r="C55" s="19">
        <f>$E15*Saffl!$B8</f>
        <v>0</v>
      </c>
      <c r="D55" s="19">
        <f>$E15*Saffl!$B9</f>
        <v>0</v>
      </c>
      <c r="E55" s="19">
        <f>$E15*Saffl!$B10</f>
        <v>0</v>
      </c>
      <c r="F55" s="19">
        <f>$E15*Saffl!$B11</f>
        <v>0</v>
      </c>
      <c r="G55" s="19">
        <f>$E15*Saffl!$B12</f>
        <v>0</v>
      </c>
      <c r="H55" s="19">
        <f>$E15*Saffl!$B13</f>
        <v>0</v>
      </c>
      <c r="I55" s="19">
        <f>$E15*Saffl!$B14</f>
        <v>0</v>
      </c>
      <c r="J55" s="19">
        <f>$E15*Saffl!$B15</f>
        <v>0</v>
      </c>
      <c r="K55" s="19">
        <f>$E15*Saffl!$B16</f>
        <v>0</v>
      </c>
      <c r="L55" s="34">
        <f>$E15*Saffl!$B17</f>
        <v>0</v>
      </c>
    </row>
    <row r="56" spans="1:12" ht="12.75">
      <c r="A56" s="57" t="s">
        <v>55</v>
      </c>
      <c r="B56" s="35">
        <f>$E16*Buckwht!$B7</f>
        <v>0</v>
      </c>
      <c r="C56" s="35">
        <f>$E16*Buckwht!$B8</f>
        <v>0</v>
      </c>
      <c r="D56" s="35">
        <f>$E16*Buckwht!$B9</f>
        <v>0</v>
      </c>
      <c r="E56" s="35">
        <f>$E16*Buckwht!$B10</f>
        <v>0</v>
      </c>
      <c r="F56" s="35">
        <f>$E16*Buckwht!$B11</f>
        <v>0</v>
      </c>
      <c r="G56" s="35">
        <f>$E16*Buckwht!$B12</f>
        <v>0</v>
      </c>
      <c r="H56" s="35">
        <f>$E16*Buckwht!$B13</f>
        <v>0</v>
      </c>
      <c r="I56" s="35">
        <f>$E16*Buckwht!$B14</f>
        <v>0</v>
      </c>
      <c r="J56" s="35">
        <f>$E16*Buckwht!$B15</f>
        <v>0</v>
      </c>
      <c r="K56" s="35">
        <f>$E16*Buckwht!$B16</f>
        <v>0</v>
      </c>
      <c r="L56" s="36">
        <f>$E16*Buckwht!$B17</f>
        <v>0</v>
      </c>
    </row>
    <row r="57" spans="1:12" ht="12.75">
      <c r="A57" s="57" t="s">
        <v>59</v>
      </c>
      <c r="B57" s="35">
        <f>$E17*Millet!$B7</f>
        <v>0</v>
      </c>
      <c r="C57" s="35">
        <f>$E17*Millet!$B8</f>
        <v>0</v>
      </c>
      <c r="D57" s="35">
        <f>$E17*Millet!$B9</f>
        <v>0</v>
      </c>
      <c r="E57" s="35">
        <f>$E17*Millet!$B10</f>
        <v>0</v>
      </c>
      <c r="F57" s="35">
        <f>$E17*Millet!$B11</f>
        <v>0</v>
      </c>
      <c r="G57" s="35">
        <f>$E17*Millet!$B12</f>
        <v>0</v>
      </c>
      <c r="H57" s="35">
        <f>$E17*Millet!$B13</f>
        <v>0</v>
      </c>
      <c r="I57" s="35">
        <f>$E17*Millet!$B14</f>
        <v>0</v>
      </c>
      <c r="J57" s="35">
        <f>$E17*Millet!$B15</f>
        <v>0</v>
      </c>
      <c r="K57" s="35">
        <f>$E17*Millet!$B16</f>
        <v>0</v>
      </c>
      <c r="L57" s="36">
        <f>$E17*Millet!$B17</f>
        <v>0</v>
      </c>
    </row>
    <row r="58" spans="1:12" ht="12.75">
      <c r="A58" s="57" t="s">
        <v>60</v>
      </c>
      <c r="B58" s="35">
        <f>$E18*HRWW!$B7</f>
        <v>0</v>
      </c>
      <c r="C58" s="35">
        <f>$E18*HRWW!$B8</f>
        <v>0</v>
      </c>
      <c r="D58" s="35">
        <f>$E18*HRWW!$B9</f>
        <v>0</v>
      </c>
      <c r="E58" s="35">
        <f>$E18*HRWW!$B10</f>
        <v>0</v>
      </c>
      <c r="F58" s="35">
        <f>$E18*HRWW!$B11</f>
        <v>0</v>
      </c>
      <c r="G58" s="35">
        <f>$E18*HRWW!$B12</f>
        <v>0</v>
      </c>
      <c r="H58" s="35">
        <f>$E18*HRWW!$B13</f>
        <v>0</v>
      </c>
      <c r="I58" s="35">
        <f>$E18*HRWW!$B14</f>
        <v>0</v>
      </c>
      <c r="J58" s="35">
        <f>$E18*HRWW!$B15</f>
        <v>0</v>
      </c>
      <c r="K58" s="35">
        <f>$E18*HRWW!$B16</f>
        <v>0</v>
      </c>
      <c r="L58" s="36">
        <f>$E18*HRWW!$B17</f>
        <v>0</v>
      </c>
    </row>
    <row r="59" spans="1:12" ht="12.75">
      <c r="A59" s="57" t="s">
        <v>61</v>
      </c>
      <c r="B59" s="35">
        <f>$E19*Rye!$B7</f>
        <v>0</v>
      </c>
      <c r="C59" s="35">
        <f>$E19*Rye!$B8</f>
        <v>0</v>
      </c>
      <c r="D59" s="35">
        <f>$E19*Rye!$B9</f>
        <v>0</v>
      </c>
      <c r="E59" s="35">
        <f>$E19*Rye!$B10</f>
        <v>0</v>
      </c>
      <c r="F59" s="35">
        <f>$E19*Rye!$B11</f>
        <v>0</v>
      </c>
      <c r="G59" s="35">
        <f>$E19*Rye!$B12</f>
        <v>0</v>
      </c>
      <c r="H59" s="35">
        <f>$E19*Rye!$B13</f>
        <v>0</v>
      </c>
      <c r="I59" s="35">
        <f>$E19*Rye!$B14</f>
        <v>0</v>
      </c>
      <c r="J59" s="35">
        <f>$E19*Rye!$B15</f>
        <v>0</v>
      </c>
      <c r="K59" s="35">
        <f>$E19*Rye!$B16</f>
        <v>0</v>
      </c>
      <c r="L59" s="36">
        <f>$E19*Rye!$B17</f>
        <v>0</v>
      </c>
    </row>
    <row r="60" spans="1:12" ht="12.75">
      <c r="A60" s="58" t="s">
        <v>81</v>
      </c>
      <c r="B60" s="35">
        <f>$E20*Chickpea!$B7</f>
        <v>0</v>
      </c>
      <c r="C60" s="35">
        <f>$E20*Chickpea!$B8</f>
        <v>0</v>
      </c>
      <c r="D60" s="35">
        <f>$E20*Chickpea!$B9</f>
        <v>0</v>
      </c>
      <c r="E60" s="35">
        <f>$E20*Chickpea!$B10</f>
        <v>0</v>
      </c>
      <c r="F60" s="35">
        <f>$E20*Chickpea!$B11</f>
        <v>0</v>
      </c>
      <c r="G60" s="35">
        <f>$E20*Chickpea!$B12</f>
        <v>0</v>
      </c>
      <c r="H60" s="35">
        <f>$E20*Chickpea!$B13</f>
        <v>0</v>
      </c>
      <c r="I60" s="35">
        <f>$E20*Chickpea!$B14</f>
        <v>0</v>
      </c>
      <c r="J60" s="35">
        <f>$E20*Chickpea!$B15</f>
        <v>0</v>
      </c>
      <c r="K60" s="35">
        <f>$E20*Chickpea!$B16</f>
        <v>0</v>
      </c>
      <c r="L60" s="36">
        <f>$E20*Chickpea!$B17</f>
        <v>0</v>
      </c>
    </row>
    <row r="61" spans="1:12" ht="12.75">
      <c r="A61" s="37" t="s">
        <v>78</v>
      </c>
      <c r="B61" s="20">
        <f>SUM(B43:B60)</f>
        <v>60968</v>
      </c>
      <c r="C61" s="20">
        <f aca="true" t="shared" si="4" ref="C61:L61">SUM(C43:C60)</f>
        <v>66460</v>
      </c>
      <c r="D61" s="20">
        <f t="shared" si="4"/>
        <v>15000</v>
      </c>
      <c r="E61" s="20">
        <f t="shared" si="4"/>
        <v>0</v>
      </c>
      <c r="F61" s="20">
        <f t="shared" si="4"/>
        <v>76422</v>
      </c>
      <c r="G61" s="20">
        <f t="shared" si="4"/>
        <v>32960</v>
      </c>
      <c r="H61" s="20">
        <f t="shared" si="4"/>
        <v>19354</v>
      </c>
      <c r="I61" s="20">
        <f t="shared" si="4"/>
        <v>40128</v>
      </c>
      <c r="J61" s="20">
        <f t="shared" si="4"/>
        <v>0</v>
      </c>
      <c r="K61" s="20">
        <f t="shared" si="4"/>
        <v>19400</v>
      </c>
      <c r="L61" s="38">
        <f t="shared" si="4"/>
        <v>7022</v>
      </c>
    </row>
    <row r="62" spans="1:12" ht="12.75">
      <c r="A62" s="37" t="s">
        <v>96</v>
      </c>
      <c r="B62" s="20"/>
      <c r="C62" s="38"/>
      <c r="D62" s="39">
        <f>SUM(B61:L61)</f>
        <v>337714</v>
      </c>
      <c r="E62" s="21"/>
      <c r="F62" s="21"/>
      <c r="G62" s="21"/>
      <c r="H62" s="21"/>
      <c r="I62" s="21"/>
      <c r="J62" s="21"/>
      <c r="K62" s="21"/>
      <c r="L62" s="21"/>
    </row>
  </sheetData>
  <sheetProtection sheet="1" objects="1" scenarios="1"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81" t="s">
        <v>29</v>
      </c>
    </row>
    <row r="2" spans="1:3" ht="12.75">
      <c r="A2" t="s">
        <v>28</v>
      </c>
      <c r="B2" s="9">
        <v>39</v>
      </c>
      <c r="C2" s="79"/>
    </row>
    <row r="3" spans="1:3" ht="12.75">
      <c r="A3" t="s">
        <v>143</v>
      </c>
      <c r="B3" s="10">
        <v>4.16</v>
      </c>
      <c r="C3" s="79"/>
    </row>
    <row r="4" spans="1:3" ht="12.75">
      <c r="A4" t="s">
        <v>27</v>
      </c>
      <c r="B4" s="2">
        <f>B2*B3</f>
        <v>162.24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9.6</v>
      </c>
      <c r="C7" s="79"/>
    </row>
    <row r="8" spans="1:3" ht="12.75">
      <c r="A8" s="1" t="s">
        <v>9</v>
      </c>
      <c r="B8" s="11">
        <v>6.5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51.62</v>
      </c>
      <c r="C11" s="79"/>
    </row>
    <row r="12" spans="1:3" ht="12.75">
      <c r="A12" s="1" t="s">
        <v>11</v>
      </c>
      <c r="B12" s="11">
        <v>6.9</v>
      </c>
      <c r="C12" s="79"/>
    </row>
    <row r="13" spans="1:3" ht="12.75">
      <c r="A13" s="1" t="s">
        <v>13</v>
      </c>
      <c r="B13" s="11">
        <v>7.27</v>
      </c>
      <c r="C13" s="79"/>
    </row>
    <row r="14" spans="1:3" ht="12.75">
      <c r="A14" s="1" t="s">
        <v>14</v>
      </c>
      <c r="B14" s="11">
        <v>14.89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2.22</v>
      </c>
      <c r="C17" s="79"/>
    </row>
    <row r="18" spans="1:3" ht="12.75">
      <c r="A18" t="s">
        <v>2</v>
      </c>
      <c r="B18" s="2">
        <f>SUM(B7:B17)</f>
        <v>106.5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6.42</v>
      </c>
      <c r="C21" s="79"/>
    </row>
    <row r="22" spans="1:3" ht="12.75">
      <c r="A22" s="1" t="s">
        <v>19</v>
      </c>
      <c r="B22" s="7">
        <v>17.66</v>
      </c>
      <c r="C22" s="79"/>
    </row>
    <row r="23" spans="1:3" ht="12.75">
      <c r="A23" s="1" t="s">
        <v>20</v>
      </c>
      <c r="B23" s="7">
        <v>9.45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68.53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175.03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-12.789999999999992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2.730769230769231</v>
      </c>
      <c r="C32" s="79"/>
    </row>
    <row r="33" spans="1:3" ht="12.75">
      <c r="A33" t="s">
        <v>23</v>
      </c>
      <c r="B33" s="2">
        <f>B25/B2</f>
        <v>1.7571794871794872</v>
      </c>
      <c r="C33" s="79"/>
    </row>
    <row r="34" spans="1:3" ht="12.75">
      <c r="A34" t="s">
        <v>26</v>
      </c>
      <c r="B34" s="2">
        <f>B27/B2</f>
        <v>4.487948717948718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30</v>
      </c>
      <c r="B1" s="22" t="s">
        <v>0</v>
      </c>
      <c r="C1" s="81" t="s">
        <v>29</v>
      </c>
    </row>
    <row r="2" spans="1:3" ht="12.75">
      <c r="A2" t="s">
        <v>28</v>
      </c>
      <c r="B2" s="9">
        <v>35</v>
      </c>
      <c r="C2" s="79"/>
    </row>
    <row r="3" spans="1:3" ht="12.75">
      <c r="A3" t="s">
        <v>143</v>
      </c>
      <c r="B3" s="12">
        <v>5.23</v>
      </c>
      <c r="C3" s="79"/>
    </row>
    <row r="4" spans="1:3" ht="12.75">
      <c r="A4" t="s">
        <v>27</v>
      </c>
      <c r="B4" s="2">
        <f>B2*B3</f>
        <v>183.05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13.41</v>
      </c>
      <c r="C7" s="79"/>
    </row>
    <row r="8" spans="1:3" ht="12.75">
      <c r="A8" s="1" t="s">
        <v>9</v>
      </c>
      <c r="B8" s="11">
        <v>25.2</v>
      </c>
      <c r="C8" s="79"/>
    </row>
    <row r="9" spans="1:3" ht="12.75">
      <c r="A9" s="1" t="s">
        <v>24</v>
      </c>
      <c r="B9" s="11">
        <v>5</v>
      </c>
      <c r="C9" s="79" t="s">
        <v>140</v>
      </c>
    </row>
    <row r="10" spans="1:3" ht="12.75">
      <c r="A10" s="1" t="s">
        <v>10</v>
      </c>
      <c r="B10" s="11">
        <v>0</v>
      </c>
      <c r="C10" s="80" t="s">
        <v>144</v>
      </c>
    </row>
    <row r="11" spans="1:3" ht="12.75">
      <c r="A11" s="1" t="s">
        <v>12</v>
      </c>
      <c r="B11" s="11">
        <v>44.89</v>
      </c>
      <c r="C11" s="79"/>
    </row>
    <row r="12" spans="1:3" ht="12.75">
      <c r="A12" s="1" t="s">
        <v>11</v>
      </c>
      <c r="B12" s="11">
        <v>10.9</v>
      </c>
      <c r="C12" s="79"/>
    </row>
    <row r="13" spans="1:3" ht="12.75">
      <c r="A13" s="1" t="s">
        <v>13</v>
      </c>
      <c r="B13" s="11">
        <v>7.46</v>
      </c>
      <c r="C13" s="79"/>
    </row>
    <row r="14" spans="1:3" ht="12.75">
      <c r="A14" s="1" t="s">
        <v>14</v>
      </c>
      <c r="B14" s="11">
        <v>15.61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2.76</v>
      </c>
      <c r="C17" s="79"/>
    </row>
    <row r="18" spans="1:3" ht="12.75">
      <c r="A18" t="s">
        <v>2</v>
      </c>
      <c r="B18" s="2">
        <f>SUM(B7:B17)</f>
        <v>132.73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6.51</v>
      </c>
      <c r="C21" s="79"/>
    </row>
    <row r="22" spans="1:3" ht="12.75">
      <c r="A22" s="1" t="s">
        <v>19</v>
      </c>
      <c r="B22" s="7">
        <v>18.17</v>
      </c>
      <c r="C22" s="79"/>
    </row>
    <row r="23" spans="1:3" ht="12.75">
      <c r="A23" s="1" t="s">
        <v>20</v>
      </c>
      <c r="B23" s="7">
        <v>9.87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69.55</v>
      </c>
      <c r="C25" s="79"/>
    </row>
    <row r="26" spans="2:3" ht="12.75" customHeight="1">
      <c r="B26" s="2"/>
      <c r="C26" s="79"/>
    </row>
    <row r="27" spans="1:3" ht="12.75">
      <c r="A27" t="s">
        <v>5</v>
      </c>
      <c r="B27" s="2">
        <f>B18+B25</f>
        <v>202.27999999999997</v>
      </c>
      <c r="C27" s="79"/>
    </row>
    <row r="28" spans="2:3" ht="12.75" customHeight="1">
      <c r="B28" s="2"/>
      <c r="C28" s="79"/>
    </row>
    <row r="29" spans="1:3" ht="12.75">
      <c r="A29" t="s">
        <v>31</v>
      </c>
      <c r="B29" s="2">
        <f>B4-B27</f>
        <v>-19.22999999999996</v>
      </c>
      <c r="C29" s="79"/>
    </row>
    <row r="30" spans="2:3" ht="12.75" customHeight="1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3.792285714285714</v>
      </c>
      <c r="C32" s="79"/>
    </row>
    <row r="33" spans="1:3" ht="12.75">
      <c r="A33" t="s">
        <v>23</v>
      </c>
      <c r="B33" s="2">
        <f>B25/B2</f>
        <v>1.987142857142857</v>
      </c>
      <c r="C33" s="79"/>
    </row>
    <row r="34" spans="1:3" ht="12.75">
      <c r="A34" t="s">
        <v>26</v>
      </c>
      <c r="B34" s="2">
        <f>B27/B2</f>
        <v>5.7794285714285705</v>
      </c>
      <c r="C34" s="79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32</v>
      </c>
      <c r="B1" s="22" t="s">
        <v>0</v>
      </c>
      <c r="C1" s="82" t="s">
        <v>29</v>
      </c>
    </row>
    <row r="2" spans="1:3" ht="12.75">
      <c r="A2" t="s">
        <v>28</v>
      </c>
      <c r="B2" s="9">
        <v>33</v>
      </c>
      <c r="C2" s="79"/>
    </row>
    <row r="3" spans="1:3" ht="12.75">
      <c r="A3" t="s">
        <v>143</v>
      </c>
      <c r="B3" s="10">
        <v>5.92</v>
      </c>
      <c r="C3" s="79" t="s">
        <v>154</v>
      </c>
    </row>
    <row r="4" spans="1:3" ht="12.75">
      <c r="A4" t="s">
        <v>27</v>
      </c>
      <c r="B4">
        <f>B2*B3</f>
        <v>195.35999999999999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21.88</v>
      </c>
      <c r="C7" s="79"/>
    </row>
    <row r="8" spans="1:3" ht="12.75">
      <c r="A8" s="1" t="s">
        <v>9</v>
      </c>
      <c r="B8" s="11">
        <v>25.2</v>
      </c>
      <c r="C8" s="79"/>
    </row>
    <row r="9" spans="1:3" ht="12.75">
      <c r="A9" s="1" t="s">
        <v>24</v>
      </c>
      <c r="B9" s="11">
        <v>5</v>
      </c>
      <c r="C9" s="79" t="s">
        <v>140</v>
      </c>
    </row>
    <row r="10" spans="1:3" ht="12.75">
      <c r="A10" s="1" t="s">
        <v>10</v>
      </c>
      <c r="B10" s="11">
        <v>0</v>
      </c>
      <c r="C10" s="79" t="s">
        <v>145</v>
      </c>
    </row>
    <row r="11" spans="1:3" ht="12.75">
      <c r="A11" s="1" t="s">
        <v>12</v>
      </c>
      <c r="B11" s="11">
        <v>41.53</v>
      </c>
      <c r="C11" s="79"/>
    </row>
    <row r="12" spans="1:3" ht="12.75">
      <c r="A12" s="1" t="s">
        <v>11</v>
      </c>
      <c r="B12" s="11">
        <v>13.5</v>
      </c>
      <c r="C12" s="79"/>
    </row>
    <row r="13" spans="1:3" ht="12.75">
      <c r="A13" s="1" t="s">
        <v>13</v>
      </c>
      <c r="B13" s="11">
        <v>7.41</v>
      </c>
      <c r="C13" s="79"/>
    </row>
    <row r="14" spans="1:3" ht="12.75">
      <c r="A14" s="1" t="s">
        <v>14</v>
      </c>
      <c r="B14" s="11">
        <v>15.57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2.92</v>
      </c>
      <c r="C17" s="79"/>
    </row>
    <row r="18" spans="1:3" ht="12.75">
      <c r="A18" t="s">
        <v>2</v>
      </c>
      <c r="B18" s="2">
        <f>SUM(B7:B17)</f>
        <v>140.51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6.48</v>
      </c>
      <c r="C21" s="79"/>
    </row>
    <row r="22" spans="1:3" ht="12.75">
      <c r="A22" s="1" t="s">
        <v>19</v>
      </c>
      <c r="B22" s="7">
        <v>18.09</v>
      </c>
      <c r="C22" s="79"/>
    </row>
    <row r="23" spans="1:3" ht="12.75">
      <c r="A23" s="1" t="s">
        <v>20</v>
      </c>
      <c r="B23" s="7">
        <v>9.83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69.4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209.91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-14.550000000000011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4.257878787878788</v>
      </c>
      <c r="C32" s="79"/>
    </row>
    <row r="33" spans="1:3" ht="12.75">
      <c r="A33" t="s">
        <v>23</v>
      </c>
      <c r="B33" s="2">
        <f>B25/B2</f>
        <v>2.103030303030303</v>
      </c>
      <c r="C33" s="79"/>
    </row>
    <row r="34" spans="1:3" ht="12.75">
      <c r="A34" t="s">
        <v>26</v>
      </c>
      <c r="B34" s="2">
        <f>B27/B2</f>
        <v>6.36090909090909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81" t="s">
        <v>29</v>
      </c>
    </row>
    <row r="2" spans="1:3" ht="12.75">
      <c r="A2" t="s">
        <v>28</v>
      </c>
      <c r="B2" s="9">
        <v>56</v>
      </c>
      <c r="C2" s="79"/>
    </row>
    <row r="3" spans="1:3" ht="12.75">
      <c r="A3" t="s">
        <v>143</v>
      </c>
      <c r="B3" s="10">
        <v>4.32</v>
      </c>
      <c r="C3" s="79" t="s">
        <v>163</v>
      </c>
    </row>
    <row r="4" spans="1:3" ht="12.75">
      <c r="A4" t="s">
        <v>27</v>
      </c>
      <c r="B4">
        <f>B2*B3</f>
        <v>241.92000000000002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11.48</v>
      </c>
      <c r="C7" s="79"/>
    </row>
    <row r="8" spans="1:3" ht="12.75">
      <c r="A8" s="1" t="s">
        <v>9</v>
      </c>
      <c r="B8" s="11">
        <v>23.7</v>
      </c>
      <c r="C8" s="79"/>
    </row>
    <row r="9" spans="1:3" ht="12.75">
      <c r="A9" s="1" t="s">
        <v>24</v>
      </c>
      <c r="B9" s="11">
        <v>5</v>
      </c>
      <c r="C9" s="79" t="s">
        <v>140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45.22</v>
      </c>
      <c r="C11" s="79"/>
    </row>
    <row r="12" spans="1:3" ht="12.75">
      <c r="A12" s="1" t="s">
        <v>11</v>
      </c>
      <c r="B12" s="11">
        <v>13.5</v>
      </c>
      <c r="C12" s="79"/>
    </row>
    <row r="13" spans="1:3" ht="12.75">
      <c r="A13" s="1" t="s">
        <v>13</v>
      </c>
      <c r="B13" s="11">
        <v>8.02</v>
      </c>
      <c r="C13" s="79"/>
    </row>
    <row r="14" spans="1:3" ht="12.75">
      <c r="A14" s="1" t="s">
        <v>14</v>
      </c>
      <c r="B14" s="11">
        <v>16.03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2.77</v>
      </c>
      <c r="C17" s="79"/>
    </row>
    <row r="18" spans="1:3" ht="12.75">
      <c r="A18" t="s">
        <v>2</v>
      </c>
      <c r="B18" s="2">
        <f>SUM(B7:B17)</f>
        <v>133.22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6.83</v>
      </c>
      <c r="C21" s="79"/>
    </row>
    <row r="22" spans="1:3" ht="12.75">
      <c r="A22" s="1" t="s">
        <v>19</v>
      </c>
      <c r="B22" s="7">
        <v>18.95</v>
      </c>
      <c r="C22" s="79"/>
    </row>
    <row r="23" spans="1:3" ht="12.75">
      <c r="A23" s="1" t="s">
        <v>20</v>
      </c>
      <c r="B23" s="7">
        <v>10.25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71.03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204.25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37.670000000000016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2.3789285714285713</v>
      </c>
      <c r="C32" s="79"/>
    </row>
    <row r="33" spans="1:3" ht="12.75">
      <c r="A33" t="s">
        <v>23</v>
      </c>
      <c r="B33" s="2">
        <f>B25/B2</f>
        <v>1.268392857142857</v>
      </c>
      <c r="C33" s="79"/>
    </row>
    <row r="34" spans="1:3" ht="12.75">
      <c r="A34" t="s">
        <v>26</v>
      </c>
      <c r="B34" s="2">
        <f>B27/B2</f>
        <v>3.6473214285714284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81" t="s">
        <v>156</v>
      </c>
    </row>
    <row r="2" spans="1:3" ht="12.75">
      <c r="A2" t="s">
        <v>28</v>
      </c>
      <c r="B2" s="9">
        <v>93</v>
      </c>
      <c r="C2" s="79"/>
    </row>
    <row r="3" spans="1:3" ht="12.75">
      <c r="A3" t="s">
        <v>143</v>
      </c>
      <c r="B3" s="12">
        <v>3.5</v>
      </c>
      <c r="C3" s="79"/>
    </row>
    <row r="4" spans="1:3" ht="12.75">
      <c r="A4" t="s">
        <v>27</v>
      </c>
      <c r="B4" s="2">
        <f>B2*B3</f>
        <v>325.5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62.1</v>
      </c>
      <c r="C7" s="79"/>
    </row>
    <row r="8" spans="1:3" ht="12.75">
      <c r="A8" s="1" t="s">
        <v>9</v>
      </c>
      <c r="B8" s="11">
        <v>21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67.23</v>
      </c>
      <c r="C11" s="79"/>
    </row>
    <row r="12" spans="1:3" ht="12.75">
      <c r="A12" s="1" t="s">
        <v>11</v>
      </c>
      <c r="B12" s="11">
        <v>12.13</v>
      </c>
      <c r="C12" s="79" t="s">
        <v>164</v>
      </c>
    </row>
    <row r="13" spans="1:3" ht="12.75">
      <c r="A13" s="1" t="s">
        <v>13</v>
      </c>
      <c r="B13" s="11">
        <v>9.4</v>
      </c>
      <c r="C13" s="79"/>
    </row>
    <row r="14" spans="1:3" ht="12.75">
      <c r="A14" s="1" t="s">
        <v>14</v>
      </c>
      <c r="B14" s="11">
        <v>17.71</v>
      </c>
      <c r="C14" s="79"/>
    </row>
    <row r="15" spans="1:3" ht="12.75">
      <c r="A15" s="1" t="s">
        <v>15</v>
      </c>
      <c r="B15" s="11">
        <v>19.53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4.6</v>
      </c>
      <c r="C17" s="79"/>
    </row>
    <row r="18" spans="1:3" ht="12.75">
      <c r="A18" t="s">
        <v>2</v>
      </c>
      <c r="B18" s="2">
        <f>SUM(B7:B17)</f>
        <v>221.2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8.31</v>
      </c>
      <c r="C21" s="79"/>
    </row>
    <row r="22" spans="1:3" ht="12.75">
      <c r="A22" s="1" t="s">
        <v>19</v>
      </c>
      <c r="B22" s="7">
        <v>25.91</v>
      </c>
      <c r="C22" s="79"/>
    </row>
    <row r="23" spans="1:3" ht="12.75">
      <c r="A23" s="1" t="s">
        <v>20</v>
      </c>
      <c r="B23" s="7">
        <v>14.16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83.38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304.58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20.920000000000016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2.378494623655914</v>
      </c>
      <c r="C32" s="79"/>
    </row>
    <row r="33" spans="1:3" ht="12.75">
      <c r="A33" t="s">
        <v>23</v>
      </c>
      <c r="B33" s="2">
        <f>B25/B2</f>
        <v>0.8965591397849462</v>
      </c>
      <c r="C33" s="79"/>
    </row>
    <row r="34" spans="1:3" ht="12.75">
      <c r="A34" t="s">
        <v>26</v>
      </c>
      <c r="B34" s="2">
        <f>B27/B2</f>
        <v>3.27505376344086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152</v>
      </c>
      <c r="B1" s="22" t="s">
        <v>0</v>
      </c>
      <c r="C1" s="81" t="s">
        <v>29</v>
      </c>
    </row>
    <row r="2" spans="1:3" ht="12.75">
      <c r="A2" t="s">
        <v>28</v>
      </c>
      <c r="B2" s="9">
        <v>24</v>
      </c>
      <c r="C2" s="79"/>
    </row>
    <row r="3" spans="1:3" ht="12.75">
      <c r="A3" t="s">
        <v>143</v>
      </c>
      <c r="B3" s="12">
        <v>7.85</v>
      </c>
      <c r="C3" s="79"/>
    </row>
    <row r="4" spans="1:3" ht="12.75">
      <c r="A4" t="s">
        <v>27</v>
      </c>
      <c r="B4" s="2">
        <f>B2*B3</f>
        <v>188.39999999999998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65.75</v>
      </c>
      <c r="C7" s="79" t="s">
        <v>157</v>
      </c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9.75</v>
      </c>
      <c r="C11" s="79"/>
    </row>
    <row r="12" spans="1:3" ht="12.75">
      <c r="A12" s="1" t="s">
        <v>11</v>
      </c>
      <c r="B12" s="11">
        <v>12.8</v>
      </c>
      <c r="C12" s="79" t="s">
        <v>155</v>
      </c>
    </row>
    <row r="13" spans="1:3" ht="12.75">
      <c r="A13" s="1" t="s">
        <v>13</v>
      </c>
      <c r="B13" s="11">
        <v>7.96</v>
      </c>
      <c r="C13" s="79"/>
    </row>
    <row r="14" spans="1:3" ht="12.75">
      <c r="A14" s="1" t="s">
        <v>14</v>
      </c>
      <c r="B14" s="11">
        <v>16.2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4.75</v>
      </c>
      <c r="C16" s="79"/>
    </row>
    <row r="17" spans="1:3" ht="12.75">
      <c r="A17" s="1" t="s">
        <v>17</v>
      </c>
      <c r="B17" s="12">
        <v>2.92</v>
      </c>
      <c r="C17" s="79"/>
    </row>
    <row r="18" spans="1:3" ht="12.75">
      <c r="A18" t="s">
        <v>2</v>
      </c>
      <c r="B18" s="2">
        <f>SUM(B7:B17)</f>
        <v>140.12999999999997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6.66</v>
      </c>
      <c r="C21" s="79"/>
    </row>
    <row r="22" spans="1:3" ht="12.75">
      <c r="A22" s="1" t="s">
        <v>19</v>
      </c>
      <c r="B22" s="7">
        <v>19.55</v>
      </c>
      <c r="C22" s="79"/>
    </row>
    <row r="23" spans="1:3" ht="12.75">
      <c r="A23" s="1" t="s">
        <v>20</v>
      </c>
      <c r="B23" s="7">
        <v>10.74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71.95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212.07999999999998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-23.680000000000007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5.838749999999998</v>
      </c>
      <c r="C32" s="79"/>
    </row>
    <row r="33" spans="1:3" ht="12.75">
      <c r="A33" t="s">
        <v>23</v>
      </c>
      <c r="B33" s="2">
        <f>B25/B2</f>
        <v>2.997916666666667</v>
      </c>
      <c r="C33" s="79"/>
    </row>
    <row r="34" spans="1:3" ht="12.75">
      <c r="A34" t="s">
        <v>26</v>
      </c>
      <c r="B34" s="2">
        <f>B27/B2</f>
        <v>8.836666666666666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81" t="s">
        <v>29</v>
      </c>
    </row>
    <row r="2" spans="1:3" ht="12.75">
      <c r="A2" t="s">
        <v>28</v>
      </c>
      <c r="B2" s="9">
        <v>1420</v>
      </c>
      <c r="C2" s="79"/>
    </row>
    <row r="3" spans="1:3" ht="12.75">
      <c r="A3" t="s">
        <v>143</v>
      </c>
      <c r="B3" s="24">
        <v>0.155</v>
      </c>
      <c r="C3" s="79"/>
    </row>
    <row r="4" spans="1:3" ht="12.75">
      <c r="A4" t="s">
        <v>27</v>
      </c>
      <c r="B4" s="2">
        <f>B2*B3</f>
        <v>220.1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35.25</v>
      </c>
      <c r="C7" s="79" t="s">
        <v>134</v>
      </c>
    </row>
    <row r="8" spans="1:3" ht="12.75">
      <c r="A8" s="1" t="s">
        <v>9</v>
      </c>
      <c r="B8" s="11">
        <v>33.2</v>
      </c>
      <c r="C8" s="79"/>
    </row>
    <row r="9" spans="1:3" ht="12.75">
      <c r="A9" s="1" t="s">
        <v>24</v>
      </c>
      <c r="B9" s="11">
        <v>0</v>
      </c>
      <c r="C9" s="79" t="s">
        <v>146</v>
      </c>
    </row>
    <row r="10" spans="1:3" ht="12.75">
      <c r="A10" s="1" t="s">
        <v>10</v>
      </c>
      <c r="B10" s="11">
        <v>5</v>
      </c>
      <c r="C10" s="80" t="s">
        <v>158</v>
      </c>
    </row>
    <row r="11" spans="1:3" ht="12.75">
      <c r="A11" s="1" t="s">
        <v>12</v>
      </c>
      <c r="B11" s="11">
        <v>34.37</v>
      </c>
      <c r="C11" s="79"/>
    </row>
    <row r="12" spans="1:3" ht="12.75">
      <c r="A12" s="1" t="s">
        <v>11</v>
      </c>
      <c r="B12" s="11">
        <v>14.4</v>
      </c>
      <c r="C12" s="79"/>
    </row>
    <row r="13" spans="1:3" ht="12.75">
      <c r="A13" s="1" t="s">
        <v>13</v>
      </c>
      <c r="B13" s="11">
        <v>8</v>
      </c>
      <c r="C13" s="79"/>
    </row>
    <row r="14" spans="1:3" ht="12.75">
      <c r="A14" s="1" t="s">
        <v>14</v>
      </c>
      <c r="B14" s="11">
        <v>16.67</v>
      </c>
      <c r="C14" s="79"/>
    </row>
    <row r="15" spans="1:3" ht="12.75">
      <c r="A15" s="1" t="s">
        <v>15</v>
      </c>
      <c r="B15" s="11">
        <v>4.26</v>
      </c>
      <c r="C15" s="79"/>
    </row>
    <row r="16" spans="1:3" ht="12.75">
      <c r="A16" s="1" t="s">
        <v>16</v>
      </c>
      <c r="B16" s="11">
        <v>15.5</v>
      </c>
      <c r="C16" s="79"/>
    </row>
    <row r="17" spans="1:3" ht="12.75">
      <c r="A17" s="1" t="s">
        <v>17</v>
      </c>
      <c r="B17" s="12">
        <v>3.54</v>
      </c>
      <c r="C17" s="79"/>
    </row>
    <row r="18" spans="1:3" ht="12.75">
      <c r="A18" t="s">
        <v>2</v>
      </c>
      <c r="B18" s="2">
        <f>SUM(B7:B17)</f>
        <v>170.18999999999997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7.06</v>
      </c>
      <c r="C21" s="79"/>
    </row>
    <row r="22" spans="1:3" ht="12.75">
      <c r="A22" s="1" t="s">
        <v>19</v>
      </c>
      <c r="B22" s="7">
        <v>20.56</v>
      </c>
      <c r="C22" s="79"/>
    </row>
    <row r="23" spans="1:3" ht="12.75">
      <c r="A23" s="1" t="s">
        <v>20</v>
      </c>
      <c r="B23" s="7">
        <v>11.4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74.02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244.20999999999998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-24.109999999999985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0.11985211267605632</v>
      </c>
      <c r="C32" s="79"/>
    </row>
    <row r="33" spans="1:3" ht="12.75">
      <c r="A33" t="s">
        <v>23</v>
      </c>
      <c r="B33" s="13">
        <f>B25/B2</f>
        <v>0.05212676056338028</v>
      </c>
      <c r="C33" s="79"/>
    </row>
    <row r="34" spans="1:3" ht="12.75">
      <c r="A34" t="s">
        <v>26</v>
      </c>
      <c r="B34" s="13">
        <f>B27/B2</f>
        <v>0.1719788732394366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1" t="s">
        <v>29</v>
      </c>
    </row>
    <row r="2" spans="1:3" ht="12.75">
      <c r="A2" t="s">
        <v>28</v>
      </c>
      <c r="B2" s="9">
        <v>1520</v>
      </c>
      <c r="C2" s="79"/>
    </row>
    <row r="3" spans="1:3" ht="12.75">
      <c r="A3" t="s">
        <v>143</v>
      </c>
      <c r="B3" s="10">
        <v>0.146</v>
      </c>
      <c r="C3" s="79"/>
    </row>
    <row r="4" spans="1:3" ht="12.75">
      <c r="A4" t="s">
        <v>27</v>
      </c>
      <c r="B4">
        <f>B2*B3</f>
        <v>221.92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51.25</v>
      </c>
      <c r="C7" s="79"/>
    </row>
    <row r="8" spans="1:3" ht="12.75">
      <c r="A8" s="1" t="s">
        <v>9</v>
      </c>
      <c r="B8" s="11">
        <v>21.3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64.6</v>
      </c>
      <c r="C11" s="79"/>
    </row>
    <row r="12" spans="1:3" ht="12.75">
      <c r="A12" s="1" t="s">
        <v>11</v>
      </c>
      <c r="B12" s="11">
        <v>10.4</v>
      </c>
      <c r="C12" s="79"/>
    </row>
    <row r="13" spans="1:3" ht="12.75">
      <c r="A13" s="1" t="s">
        <v>13</v>
      </c>
      <c r="B13" s="11">
        <v>7.99</v>
      </c>
      <c r="C13" s="79"/>
    </row>
    <row r="14" spans="1:3" ht="12.75">
      <c r="A14" s="1" t="s">
        <v>14</v>
      </c>
      <c r="B14" s="11">
        <v>16.28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3.81</v>
      </c>
      <c r="C17" s="79"/>
    </row>
    <row r="18" spans="1:3" ht="12.75">
      <c r="A18" t="s">
        <v>2</v>
      </c>
      <c r="B18" s="2">
        <f>SUM(B7:B17)</f>
        <v>183.13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</v>
      </c>
      <c r="C21" s="79"/>
    </row>
    <row r="22" spans="1:3" ht="12.75">
      <c r="A22" s="1" t="s">
        <v>19</v>
      </c>
      <c r="B22" s="7">
        <v>19.08</v>
      </c>
      <c r="C22" s="79"/>
    </row>
    <row r="23" spans="1:3" ht="12.75">
      <c r="A23" s="1" t="s">
        <v>20</v>
      </c>
      <c r="B23" s="7">
        <v>11.05</v>
      </c>
      <c r="C23" s="79"/>
    </row>
    <row r="24" spans="1:3" ht="12.75">
      <c r="A24" s="1" t="s">
        <v>21</v>
      </c>
      <c r="B24" s="8">
        <v>35</v>
      </c>
      <c r="C24" s="79"/>
    </row>
    <row r="25" spans="1:3" ht="12.75">
      <c r="A25" t="s">
        <v>4</v>
      </c>
      <c r="B25" s="2">
        <f>SUM(B21:B24)</f>
        <v>71.93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255.06</v>
      </c>
      <c r="C27" s="79"/>
    </row>
    <row r="28" spans="2:3" ht="12.75">
      <c r="B28" s="2"/>
      <c r="C28" s="79"/>
    </row>
    <row r="29" spans="1:3" ht="12.75">
      <c r="A29" t="s">
        <v>31</v>
      </c>
      <c r="B29" s="2">
        <f>B4-B27</f>
        <v>-33.140000000000015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35</v>
      </c>
      <c r="C31" s="79"/>
    </row>
    <row r="32" spans="1:3" ht="12.75">
      <c r="A32" s="1" t="s">
        <v>22</v>
      </c>
      <c r="B32" s="13">
        <f>B18/B2</f>
        <v>0.12048026315789473</v>
      </c>
      <c r="C32" s="79"/>
    </row>
    <row r="33" spans="1:3" ht="12.75">
      <c r="A33" t="s">
        <v>23</v>
      </c>
      <c r="B33" s="13">
        <f>B25/B2</f>
        <v>0.047322368421052634</v>
      </c>
      <c r="C33" s="79"/>
    </row>
    <row r="34" spans="1:3" ht="12.75">
      <c r="A34" t="s">
        <v>26</v>
      </c>
      <c r="B34" s="13">
        <f>B27/B2</f>
        <v>0.16780263157894737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2009-12-11T22:54:32Z</cp:lastPrinted>
  <dcterms:created xsi:type="dcterms:W3CDTF">2005-01-10T15:34:54Z</dcterms:created>
  <dcterms:modified xsi:type="dcterms:W3CDTF">2015-12-15T13:21:23Z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