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6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<sst xmlns="http://schemas.openxmlformats.org/spreadsheetml/2006/main" count="603" uniqueCount="144">
  <si>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</si>
  <si>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</si>
  <si>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</si>
  <si>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</si>
  <si>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</si>
  <si>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</si>
  <si>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</si>
  <si>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</si>
  <si>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</si>
  <si>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</si>
  <si>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</si>
  <si>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</si>
  <si>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</si>
  <si>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</si>
  <si>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</si>
  <si>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</si>
  <si>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</si>
  <si>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</si>
  <si>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</si>
  <si>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</si>
  <si>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</si>
  <si>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</si>
  <si>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</si>
  <si>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</si>
  <si>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</si>
  <si>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</si>
  <si>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</si>
  <si>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</si>
  <si>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</si>
  <si>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</si>
  <si>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</si>
  <si>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</si>
  <si>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</si>
  <si>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</si>
  <si>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</si>
  <si>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</si>
  <si>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</si>
  <si>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</si>
  <si>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</si>
  <si>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</si>
  <si>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</si>
  <si>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</si>
  <si>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</si>
  <si>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</si>
  <si>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</si>
  <si>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</si>
  <si>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</si>
  <si>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</si>
  <si>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</si>
  <si>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</si>
  <si>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</si>
  <si>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</si>
  <si>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</si>
  <si>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</si>
  <si>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</si>
  <si>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</si>
  <si>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</si>
  <si>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</si>
  <si>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</si>
  <si>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</si>
  <si>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</si>
  <si>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</si>
  <si>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</si>
  <si>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</si>
  <si>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</si>
  <si>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</si>
  <si>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</si>
  <si>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</si>
  <si>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</si>
  <si>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</si>
  <si>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</si>
  <si>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</si>
  <si>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</si>
  <si>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</si>
  <si>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</si>
  <si>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</si>
  <si>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</si>
  <si>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</si>
  <si>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</si>
  <si>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</si>
  <si>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</si>
  <si>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</si>
  <si>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</si>
  <si>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</si>
  <si>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</si>
  <si>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</si>
  <si>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</si>
  <si>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</si>
  <si>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</si>
  <si>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</si>
  <si>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</si>
  <si>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</si>
  <si>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</si>
  <si>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</si>
  <si>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</si>
  <si>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</si>
  <si>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</si>
  <si>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</si>
  <si>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</si>
  <si>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</si>
  <si>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</si>
  <si>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</si>
  <si>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</si>
  <si>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</si>
  <si>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</si>
  <si>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</si>
  <si>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</si>
  <si>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</si>
  <si>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</si>
  <si>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</si>
  <si>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</si>
  <si>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</si>
  <si>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</si>
  <si>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</si>
  <si>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</si>
  <si>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</si>
  <si>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</si>
  <si>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</si>
  <si>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</si>
  <si>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</si>
  <si>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</si>
  <si>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</si>
  <si>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</si>
  <si>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</si>
  <si>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</si>
  <si>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</si>
  <si>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</si>
  <si>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</si>
  <si>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</si>
  <si>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</si>
  <si>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</si>
  <si>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</si>
  <si>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</si>
  <si>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</si>
  <si>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</si>
  <si>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</si>
  <si>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</si>
  <si>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</si>
  <si>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</si>
  <si>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Mkt Rev.</t>
  </si>
  <si>
    <t>per Acre</t>
  </si>
  <si>
    <t xml:space="preserve">Dir. Costs </t>
  </si>
  <si>
    <t>Malting barley price.  Feed barley estimate is $2.40</t>
  </si>
  <si>
    <t>North Dakota 2020 Projected Crop Budgets - South East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</si>
</sst>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143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88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89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90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91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92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93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94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95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96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132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97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98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118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99</v>
      </c>
      <c r="B19" s="39"/>
      <c r="C19" s="39"/>
      <c r="E19" s="39"/>
      <c r="F19" s="39"/>
      <c r="G19" s="39"/>
      <c r="H19" s="39"/>
    </row>
    <row r="20" spans="1:8" ht="12.75">
      <c r="A20" s="17" t="s">
        <v>100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101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102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103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104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105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106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107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108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1640</v>
      </c>
      <c r="C2" s="70"/>
    </row>
    <row r="3" spans="1:3" ht="12.75">
      <c r="A3" t="s">
        <v>128</v>
      </c>
      <c r="B3" s="10">
        <v>0.249</v>
      </c>
      <c r="C3" s="70"/>
    </row>
    <row r="4" spans="1:3" ht="12.75">
      <c r="A4" t="s">
        <v>28</v>
      </c>
      <c r="B4" s="2">
        <f>B2*B3</f>
        <v>408.36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52.25</v>
      </c>
      <c r="C7" s="72"/>
    </row>
    <row r="8" spans="1:3" ht="12.75">
      <c r="A8" s="1" t="s">
        <v>9</v>
      </c>
      <c r="B8" s="11">
        <v>29.9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2" t="s">
        <v>125</v>
      </c>
    </row>
    <row r="11" spans="1:3" ht="12.75">
      <c r="A11" s="1" t="s">
        <v>12</v>
      </c>
      <c r="B11" s="11">
        <v>33.84</v>
      </c>
      <c r="C11" s="70"/>
    </row>
    <row r="12" spans="1:3" ht="12.75">
      <c r="A12" s="1" t="s">
        <v>11</v>
      </c>
      <c r="B12" s="11">
        <v>16.5</v>
      </c>
      <c r="C12" s="70"/>
    </row>
    <row r="13" spans="1:3" ht="12.75">
      <c r="A13" s="1" t="s">
        <v>13</v>
      </c>
      <c r="B13" s="11">
        <v>17.3</v>
      </c>
      <c r="C13" s="70"/>
    </row>
    <row r="14" spans="1:3" ht="12.75">
      <c r="A14" s="1" t="s">
        <v>14</v>
      </c>
      <c r="B14" s="11">
        <v>20.99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17.5</v>
      </c>
      <c r="C16" s="70"/>
    </row>
    <row r="17" spans="1:3" ht="12.75">
      <c r="A17" s="1" t="s">
        <v>17</v>
      </c>
      <c r="B17" s="12">
        <v>5.49</v>
      </c>
      <c r="C17" s="70"/>
    </row>
    <row r="18" spans="1:3" ht="12.75">
      <c r="A18" t="s">
        <v>2</v>
      </c>
      <c r="B18" s="2">
        <f>SUM(B7:B17)</f>
        <v>208.69000000000003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9.61</v>
      </c>
      <c r="C21" s="70"/>
    </row>
    <row r="22" spans="1:3" ht="12.75">
      <c r="A22" s="1" t="s">
        <v>19</v>
      </c>
      <c r="B22" s="7">
        <v>27.31</v>
      </c>
      <c r="C22" s="70"/>
    </row>
    <row r="23" spans="1:3" ht="12.75">
      <c r="A23" s="1" t="s">
        <v>20</v>
      </c>
      <c r="B23" s="7">
        <v>16.91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150.82999999999998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359.52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48.84000000000003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0.12725000000000003</v>
      </c>
      <c r="C32" s="70"/>
    </row>
    <row r="33" spans="1:3" ht="12.75">
      <c r="A33" t="s">
        <v>23</v>
      </c>
      <c r="B33" s="13">
        <f>B25/B2</f>
        <v>0.09196951219512194</v>
      </c>
      <c r="C33" s="70"/>
    </row>
    <row r="34" spans="1:3" ht="12.75">
      <c r="A34" t="s">
        <v>27</v>
      </c>
      <c r="B34" s="13">
        <f>B27/B2</f>
        <v>0.21921951219512195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1750</v>
      </c>
      <c r="C2" s="70"/>
    </row>
    <row r="3" spans="1:3" ht="12.75">
      <c r="A3" t="s">
        <v>128</v>
      </c>
      <c r="B3" s="10">
        <v>0.162</v>
      </c>
      <c r="C3" s="70"/>
    </row>
    <row r="4" spans="1:3" ht="12.75">
      <c r="A4" t="s">
        <v>28</v>
      </c>
      <c r="B4" s="2">
        <f>B2*B3</f>
        <v>283.5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56.5</v>
      </c>
      <c r="C7" s="70"/>
    </row>
    <row r="8" spans="1:3" ht="12.75">
      <c r="A8" s="1" t="s">
        <v>9</v>
      </c>
      <c r="B8" s="11">
        <v>23.1</v>
      </c>
      <c r="C8" s="70"/>
    </row>
    <row r="9" spans="1:3" ht="12.75">
      <c r="A9" s="1" t="s">
        <v>24</v>
      </c>
      <c r="B9" s="11">
        <v>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60.27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15.46</v>
      </c>
      <c r="C13" s="70"/>
    </row>
    <row r="14" spans="1:3" ht="12.75">
      <c r="A14" s="1" t="s">
        <v>14</v>
      </c>
      <c r="B14" s="11">
        <v>20.03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4.99</v>
      </c>
      <c r="C17" s="70"/>
    </row>
    <row r="18" spans="1:3" ht="12.75">
      <c r="A18" t="s">
        <v>2</v>
      </c>
      <c r="B18" s="2">
        <f>SUM(B7:B17)</f>
        <v>189.85000000000002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8.47</v>
      </c>
      <c r="C21" s="70"/>
    </row>
    <row r="22" spans="1:3" ht="12.75">
      <c r="A22" s="1" t="s">
        <v>19</v>
      </c>
      <c r="B22" s="7">
        <v>24.01</v>
      </c>
      <c r="C22" s="70"/>
    </row>
    <row r="23" spans="1:3" ht="12.75">
      <c r="A23" s="1" t="s">
        <v>20</v>
      </c>
      <c r="B23" s="7">
        <v>13.75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143.23000000000002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333.08000000000004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-49.58000000000004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0.1084857142857143</v>
      </c>
      <c r="C32" s="70"/>
    </row>
    <row r="33" spans="1:3" ht="12.75">
      <c r="A33" t="s">
        <v>23</v>
      </c>
      <c r="B33" s="13">
        <f>B25/B2</f>
        <v>0.0818457142857143</v>
      </c>
      <c r="C33" s="70"/>
    </row>
    <row r="34" spans="1:3" ht="12.75">
      <c r="A34" t="s">
        <v>27</v>
      </c>
      <c r="B34" s="13">
        <f>B27/B2</f>
        <v>0.1903314285714286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24</v>
      </c>
      <c r="C2" s="70"/>
    </row>
    <row r="3" spans="1:3" ht="12.75">
      <c r="A3" t="s">
        <v>128</v>
      </c>
      <c r="B3" s="10">
        <v>9.37</v>
      </c>
      <c r="C3" s="70"/>
    </row>
    <row r="4" spans="1:3" ht="12.75">
      <c r="A4" t="s">
        <v>28</v>
      </c>
      <c r="B4" s="2">
        <f>B2*B3</f>
        <v>224.88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17.5</v>
      </c>
      <c r="C7" s="70"/>
    </row>
    <row r="8" spans="1:3" ht="12.75">
      <c r="A8" s="1" t="s">
        <v>9</v>
      </c>
      <c r="B8" s="11">
        <v>24.7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27.69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15.3</v>
      </c>
      <c r="C13" s="70"/>
    </row>
    <row r="14" spans="1:3" ht="12.75">
      <c r="A14" s="1" t="s">
        <v>14</v>
      </c>
      <c r="B14" s="11">
        <v>20.84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3.24</v>
      </c>
      <c r="C17" s="70"/>
    </row>
    <row r="18" spans="1:3" ht="12.75">
      <c r="A18" t="s">
        <v>2</v>
      </c>
      <c r="B18" s="2">
        <f>SUM(B7:B17)</f>
        <v>123.27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8.57</v>
      </c>
      <c r="C21" s="70"/>
    </row>
    <row r="22" spans="1:3" ht="12.75">
      <c r="A22" s="1" t="s">
        <v>19</v>
      </c>
      <c r="B22" s="7">
        <v>24.33</v>
      </c>
      <c r="C22" s="70"/>
    </row>
    <row r="23" spans="1:3" ht="12.75">
      <c r="A23" s="1" t="s">
        <v>20</v>
      </c>
      <c r="B23" s="7">
        <v>14.41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144.31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267.58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-42.69999999999999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5.1362499999999995</v>
      </c>
      <c r="C32" s="70"/>
    </row>
    <row r="33" spans="1:3" ht="12.75">
      <c r="A33" t="s">
        <v>23</v>
      </c>
      <c r="B33" s="2">
        <f>B25/B2</f>
        <v>6.0129166666666665</v>
      </c>
      <c r="C33" s="70"/>
    </row>
    <row r="34" spans="1:3" ht="12.75">
      <c r="A34" t="s">
        <v>27</v>
      </c>
      <c r="B34" s="2">
        <f>B27/B2</f>
        <v>11.149166666666666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116</v>
      </c>
      <c r="B1" s="23" t="s">
        <v>0</v>
      </c>
      <c r="C1" s="73" t="s">
        <v>30</v>
      </c>
    </row>
    <row r="2" spans="1:3" ht="12.75">
      <c r="A2" t="s">
        <v>29</v>
      </c>
      <c r="B2" s="9">
        <v>40</v>
      </c>
      <c r="C2" s="70"/>
    </row>
    <row r="3" spans="1:3" ht="12.75">
      <c r="A3" t="s">
        <v>128</v>
      </c>
      <c r="B3" s="12">
        <v>5.7</v>
      </c>
      <c r="C3" s="70"/>
    </row>
    <row r="4" spans="1:3" ht="12.75">
      <c r="A4" t="s">
        <v>28</v>
      </c>
      <c r="B4" s="2">
        <f>B2*B3</f>
        <v>228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32.3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6.59</v>
      </c>
      <c r="C11" s="70"/>
    </row>
    <row r="12" spans="1:3" ht="12.75">
      <c r="A12" s="1" t="s">
        <v>11</v>
      </c>
      <c r="B12" s="11">
        <v>7</v>
      </c>
      <c r="C12" s="70"/>
    </row>
    <row r="13" spans="1:3" ht="12.75">
      <c r="A13" s="1" t="s">
        <v>13</v>
      </c>
      <c r="B13" s="11">
        <v>16.09</v>
      </c>
      <c r="C13" s="70"/>
    </row>
    <row r="14" spans="1:3" ht="12.75">
      <c r="A14" s="1" t="s">
        <v>14</v>
      </c>
      <c r="B14" s="11">
        <v>21.52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130</v>
      </c>
    </row>
    <row r="17" spans="1:3" ht="12.75">
      <c r="A17" s="1" t="s">
        <v>17</v>
      </c>
      <c r="B17" s="12">
        <v>3.64</v>
      </c>
      <c r="C17" s="70"/>
    </row>
    <row r="18" spans="1:3" ht="12.75">
      <c r="A18" t="s">
        <v>2</v>
      </c>
      <c r="B18" s="2">
        <f>SUM(B7:B17)</f>
        <v>138.64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8.86</v>
      </c>
      <c r="C21" s="70"/>
    </row>
    <row r="22" spans="1:3" ht="12.75">
      <c r="A22" s="1" t="s">
        <v>19</v>
      </c>
      <c r="B22" s="7">
        <v>25.78</v>
      </c>
      <c r="C22" s="70"/>
    </row>
    <row r="23" spans="1:3" ht="12.75">
      <c r="A23" s="1" t="s">
        <v>20</v>
      </c>
      <c r="B23" s="7">
        <v>14.81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146.45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285.09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-57.089999999999975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3.4659999999999997</v>
      </c>
      <c r="C32" s="70"/>
    </row>
    <row r="33" spans="1:3" ht="12.75">
      <c r="A33" t="s">
        <v>23</v>
      </c>
      <c r="B33" s="2">
        <f>B25/B2</f>
        <v>3.66125</v>
      </c>
      <c r="C33" s="70"/>
    </row>
    <row r="34" spans="1:3" ht="12.75">
      <c r="A34" t="s">
        <v>27</v>
      </c>
      <c r="B34" s="2">
        <f>B27/B2</f>
        <v>7.127249999999999</v>
      </c>
      <c r="C34" s="70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82</v>
      </c>
      <c r="C2" s="70"/>
    </row>
    <row r="3" spans="1:3" ht="12.75">
      <c r="A3" t="s">
        <v>128</v>
      </c>
      <c r="B3" s="12">
        <v>2.35</v>
      </c>
      <c r="C3" s="70"/>
    </row>
    <row r="4" spans="1:3" ht="12.75">
      <c r="A4" t="s">
        <v>28</v>
      </c>
      <c r="B4" s="2">
        <f>B2*B3</f>
        <v>192.70000000000002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12.5</v>
      </c>
      <c r="C7" s="70"/>
    </row>
    <row r="8" spans="1:3" ht="12.75">
      <c r="A8" s="1" t="s">
        <v>9</v>
      </c>
      <c r="B8" s="11">
        <v>5.4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47.58</v>
      </c>
      <c r="C11" s="70"/>
    </row>
    <row r="12" spans="1:3" ht="12.75">
      <c r="A12" s="1" t="s">
        <v>11</v>
      </c>
      <c r="B12" s="11">
        <v>9</v>
      </c>
      <c r="C12" s="70"/>
    </row>
    <row r="13" spans="1:3" ht="12.75">
      <c r="A13" s="1" t="s">
        <v>13</v>
      </c>
      <c r="B13" s="11">
        <v>18.37</v>
      </c>
      <c r="C13" s="70"/>
    </row>
    <row r="14" spans="1:3" ht="12.75">
      <c r="A14" s="1" t="s">
        <v>14</v>
      </c>
      <c r="B14" s="11">
        <v>21.54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3.13</v>
      </c>
      <c r="C17" s="70"/>
    </row>
    <row r="18" spans="1:3" ht="12.75">
      <c r="A18" t="s">
        <v>2</v>
      </c>
      <c r="B18" s="2">
        <f>SUM(B7:B17)</f>
        <v>119.01999999999998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9.57</v>
      </c>
      <c r="C21" s="70"/>
    </row>
    <row r="22" spans="1:3" ht="12.75">
      <c r="A22" s="1" t="s">
        <v>19</v>
      </c>
      <c r="B22" s="7">
        <v>26.22</v>
      </c>
      <c r="C22" s="70"/>
    </row>
    <row r="23" spans="1:3" ht="12.75">
      <c r="A23" s="1" t="s">
        <v>20</v>
      </c>
      <c r="B23" s="7">
        <v>15.69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148.48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267.5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-74.79999999999998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1.451463414634146</v>
      </c>
      <c r="C32" s="70"/>
    </row>
    <row r="33" spans="1:3" ht="12.75">
      <c r="A33" t="s">
        <v>23</v>
      </c>
      <c r="B33" s="2">
        <f>B25/B2</f>
        <v>1.810731707317073</v>
      </c>
      <c r="C33" s="70"/>
    </row>
    <row r="34" spans="1:3" ht="12.75">
      <c r="A34" t="s">
        <v>27</v>
      </c>
      <c r="B34" s="2">
        <f>B27/B2</f>
        <v>3.2621951219512195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128</v>
      </c>
      <c r="B3" s="10">
        <v>0.195</v>
      </c>
      <c r="C3" s="70"/>
    </row>
    <row r="4" spans="1:3" ht="12.75">
      <c r="A4" t="s">
        <v>28</v>
      </c>
      <c r="B4" s="2">
        <f>B2*B3</f>
        <v>185.25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20</v>
      </c>
      <c r="C7" s="70"/>
    </row>
    <row r="8" spans="1:3" ht="12.75">
      <c r="A8" s="1" t="s">
        <v>9</v>
      </c>
      <c r="B8" s="11">
        <v>11.8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14.14</v>
      </c>
      <c r="C11" s="70"/>
    </row>
    <row r="12" spans="1:3" ht="12.75">
      <c r="A12" s="1" t="s">
        <v>11</v>
      </c>
      <c r="B12" s="11">
        <v>9.5</v>
      </c>
      <c r="C12" s="72" t="s">
        <v>133</v>
      </c>
    </row>
    <row r="13" spans="1:3" ht="12.75">
      <c r="A13" s="1" t="s">
        <v>13</v>
      </c>
      <c r="B13" s="11">
        <v>13.34</v>
      </c>
      <c r="C13" s="70"/>
    </row>
    <row r="14" spans="1:3" ht="12.75">
      <c r="A14" s="1" t="s">
        <v>14</v>
      </c>
      <c r="B14" s="11">
        <v>18.66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2.4</v>
      </c>
      <c r="C17" s="70"/>
    </row>
    <row r="18" spans="1:3" ht="12.75">
      <c r="A18" t="s">
        <v>2</v>
      </c>
      <c r="B18" s="2">
        <f>SUM(B7:B17)</f>
        <v>91.34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</v>
      </c>
      <c r="C21" s="70"/>
    </row>
    <row r="22" spans="1:3" ht="12.75">
      <c r="A22" s="1" t="s">
        <v>19</v>
      </c>
      <c r="B22" s="7">
        <v>21.07</v>
      </c>
      <c r="C22" s="70"/>
    </row>
    <row r="23" spans="1:3" ht="12.75">
      <c r="A23" s="1" t="s">
        <v>20</v>
      </c>
      <c r="B23" s="7">
        <v>12.59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138.66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230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-44.75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0.09614736842105263</v>
      </c>
      <c r="C32" s="70"/>
    </row>
    <row r="33" spans="1:3" ht="12.75">
      <c r="A33" t="s">
        <v>23</v>
      </c>
      <c r="B33" s="13">
        <f>B25/B2</f>
        <v>0.1459578947368421</v>
      </c>
      <c r="C33" s="70"/>
    </row>
    <row r="34" spans="1:3" ht="12.75">
      <c r="A34" t="s">
        <v>27</v>
      </c>
      <c r="B34" s="13">
        <f>B27/B2</f>
        <v>0.24210526315789474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128</v>
      </c>
      <c r="B3" s="10">
        <v>0.075</v>
      </c>
      <c r="C3" s="70"/>
    </row>
    <row r="4" spans="1:3" ht="12.75">
      <c r="A4" t="s">
        <v>28</v>
      </c>
      <c r="B4" s="2">
        <f>B2*B3</f>
        <v>135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8.75</v>
      </c>
      <c r="C7" s="70"/>
    </row>
    <row r="8" spans="1:3" ht="12.75">
      <c r="A8" s="1" t="s">
        <v>9</v>
      </c>
      <c r="B8" s="11">
        <v>3.4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23.72</v>
      </c>
      <c r="C11" s="70"/>
    </row>
    <row r="12" spans="1:3" ht="12.75">
      <c r="A12" s="1" t="s">
        <v>11</v>
      </c>
      <c r="B12" s="11">
        <v>6</v>
      </c>
      <c r="C12" s="70"/>
    </row>
    <row r="13" spans="1:3" ht="12.75">
      <c r="A13" s="1" t="s">
        <v>13</v>
      </c>
      <c r="B13" s="11">
        <v>15.89</v>
      </c>
      <c r="C13" s="70"/>
    </row>
    <row r="14" spans="1:3" ht="12.75">
      <c r="A14" s="1" t="s">
        <v>14</v>
      </c>
      <c r="B14" s="11">
        <v>20.21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2.15</v>
      </c>
      <c r="C17" s="70"/>
    </row>
    <row r="18" spans="1:3" ht="12.75">
      <c r="A18" t="s">
        <v>2</v>
      </c>
      <c r="B18" s="2">
        <f>SUM(B7:B17)</f>
        <v>81.62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</v>
      </c>
      <c r="C21" s="70"/>
    </row>
    <row r="22" spans="1:3" ht="12.75">
      <c r="A22" s="1" t="s">
        <v>19</v>
      </c>
      <c r="B22" s="7">
        <v>23.77</v>
      </c>
      <c r="C22" s="70"/>
    </row>
    <row r="23" spans="1:3" ht="12.75">
      <c r="A23" s="1" t="s">
        <v>20</v>
      </c>
      <c r="B23" s="7">
        <v>14.4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143.87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225.49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-90.49000000000001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0.045344444444444444</v>
      </c>
      <c r="C32" s="70"/>
    </row>
    <row r="33" spans="1:3" ht="12.75">
      <c r="A33" t="s">
        <v>23</v>
      </c>
      <c r="B33" s="13">
        <f>B25/B2</f>
        <v>0.07992777777777778</v>
      </c>
      <c r="C33" s="70"/>
    </row>
    <row r="34" spans="1:3" ht="12.75">
      <c r="A34" t="s">
        <v>27</v>
      </c>
      <c r="B34" s="13">
        <f>B27/B2</f>
        <v>0.12527222222222223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128</v>
      </c>
      <c r="B3" s="12">
        <v>4.38</v>
      </c>
      <c r="C3" s="70"/>
    </row>
    <row r="4" spans="1:3" ht="12.75">
      <c r="A4" t="s">
        <v>28</v>
      </c>
      <c r="B4" s="2">
        <f>B2*B3</f>
        <v>254.04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10.8</v>
      </c>
      <c r="C7" s="70"/>
    </row>
    <row r="8" spans="1:3" ht="12.75">
      <c r="A8" s="1" t="s">
        <v>9</v>
      </c>
      <c r="B8" s="11">
        <v>24.5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67.17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13.85</v>
      </c>
      <c r="C13" s="70"/>
    </row>
    <row r="14" spans="1:3" ht="12.75">
      <c r="A14" s="1" t="s">
        <v>14</v>
      </c>
      <c r="B14" s="11">
        <v>18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8</v>
      </c>
      <c r="C16" s="70"/>
    </row>
    <row r="17" spans="1:3" ht="12.75">
      <c r="A17" s="1" t="s">
        <v>17</v>
      </c>
      <c r="B17" s="12">
        <v>4.22</v>
      </c>
      <c r="C17" s="70"/>
    </row>
    <row r="18" spans="1:3" ht="12.75">
      <c r="A18" t="s">
        <v>2</v>
      </c>
      <c r="B18" s="2">
        <f>SUM(B7:B17)</f>
        <v>160.54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8.13</v>
      </c>
      <c r="C21" s="70"/>
    </row>
    <row r="22" spans="1:3" ht="12.75">
      <c r="A22" s="1" t="s">
        <v>19</v>
      </c>
      <c r="B22" s="7">
        <v>21.09</v>
      </c>
      <c r="C22" s="70"/>
    </row>
    <row r="23" spans="1:3" ht="12.75">
      <c r="A23" s="1" t="s">
        <v>20</v>
      </c>
      <c r="B23" s="7">
        <v>11.74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137.96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298.5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-44.46000000000001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2.7679310344827583</v>
      </c>
      <c r="C32" s="70"/>
    </row>
    <row r="33" spans="1:3" ht="12.75">
      <c r="A33" t="s">
        <v>23</v>
      </c>
      <c r="B33" s="2">
        <f>B25/B2</f>
        <v>2.3786206896551727</v>
      </c>
      <c r="C33" s="70"/>
    </row>
    <row r="34" spans="1:3" ht="12.75">
      <c r="A34" t="s">
        <v>27</v>
      </c>
      <c r="B34" s="2">
        <f>B27/B2</f>
        <v>5.146551724137931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139</v>
      </c>
      <c r="C1" s="48" t="s">
        <v>110</v>
      </c>
      <c r="D1" s="48" t="s">
        <v>109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140</v>
      </c>
      <c r="C2" s="15" t="s">
        <v>140</v>
      </c>
      <c r="D2" s="41" t="s">
        <v>110</v>
      </c>
      <c r="E2" s="46" t="s">
        <v>67</v>
      </c>
      <c r="F2" s="15" t="s">
        <v>59</v>
      </c>
      <c r="G2" s="15" t="s">
        <v>141</v>
      </c>
      <c r="H2" s="52" t="s">
        <v>60</v>
      </c>
    </row>
    <row r="3" spans="1:8" ht="12.75">
      <c r="A3" s="53" t="s">
        <v>48</v>
      </c>
      <c r="B3" s="42">
        <f>HRSW!B4</f>
        <v>306</v>
      </c>
      <c r="C3" s="42">
        <f>HRSW!B18</f>
        <v>173.54</v>
      </c>
      <c r="D3" s="16">
        <f>B3-C3</f>
        <v>132.46</v>
      </c>
      <c r="E3" s="18">
        <v>400</v>
      </c>
      <c r="F3" s="19">
        <f aca="true" t="shared" si="0" ref="F3:F17">B3*E3</f>
        <v>122400</v>
      </c>
      <c r="G3" s="19">
        <f aca="true" t="shared" si="1" ref="G3:G17">E3*C3</f>
        <v>69416</v>
      </c>
      <c r="H3" s="30">
        <f>F3-G3</f>
        <v>52984</v>
      </c>
    </row>
    <row r="4" spans="1:8" ht="12.75">
      <c r="A4" s="53" t="s">
        <v>49</v>
      </c>
      <c r="B4" s="42">
        <f>Durum!B4</f>
        <v>295.21000000000004</v>
      </c>
      <c r="C4" s="42">
        <f>Durum!B18</f>
        <v>170.59</v>
      </c>
      <c r="D4" s="16">
        <f aca="true" t="shared" si="2" ref="D4:D17">B4-C4</f>
        <v>124.62000000000003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253.83999999999997</v>
      </c>
      <c r="C5" s="42">
        <f>Barley!B18</f>
        <v>153.5</v>
      </c>
      <c r="D5" s="16">
        <f t="shared" si="2"/>
        <v>100.33999999999997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529.3000000000001</v>
      </c>
      <c r="C6" s="42">
        <f>Corn!B18</f>
        <v>325.82</v>
      </c>
      <c r="D6" s="16">
        <f t="shared" si="2"/>
        <v>203.48000000000008</v>
      </c>
      <c r="E6" s="18">
        <v>600</v>
      </c>
      <c r="F6" s="19">
        <f t="shared" si="0"/>
        <v>317580.00000000006</v>
      </c>
      <c r="G6" s="19">
        <f t="shared" si="1"/>
        <v>195492</v>
      </c>
      <c r="H6" s="30">
        <f t="shared" si="3"/>
        <v>122088.00000000006</v>
      </c>
    </row>
    <row r="7" spans="1:8" ht="12.75">
      <c r="A7" s="53" t="s">
        <v>25</v>
      </c>
      <c r="B7" s="42">
        <f>Soyb!B4</f>
        <v>331.2</v>
      </c>
      <c r="C7" s="42">
        <f>Soyb!B18</f>
        <v>152.84</v>
      </c>
      <c r="D7" s="16">
        <f t="shared" si="2"/>
        <v>178.35999999999999</v>
      </c>
      <c r="E7" s="18">
        <v>1000</v>
      </c>
      <c r="F7" s="19">
        <f t="shared" si="0"/>
        <v>331200</v>
      </c>
      <c r="G7" s="19">
        <f t="shared" si="1"/>
        <v>152840</v>
      </c>
      <c r="H7" s="30">
        <f t="shared" si="3"/>
        <v>178360</v>
      </c>
    </row>
    <row r="8" spans="1:8" ht="12.75">
      <c r="A8" s="53" t="s">
        <v>73</v>
      </c>
      <c r="B8" s="42">
        <f>Drybean!B4</f>
        <v>534.6</v>
      </c>
      <c r="C8" s="42">
        <f>Drybean!B18</f>
        <v>243.95</v>
      </c>
      <c r="D8" s="16">
        <f t="shared" si="2"/>
        <v>290.65000000000003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291.91999999999996</v>
      </c>
      <c r="C9" s="42">
        <f>Oil_SF!B18</f>
        <v>166.22</v>
      </c>
      <c r="D9" s="16">
        <f t="shared" si="2"/>
        <v>125.69999999999996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408.36</v>
      </c>
      <c r="C10" s="42">
        <f>Conf_SF!B18</f>
        <v>208.69000000000003</v>
      </c>
      <c r="D10" s="16">
        <f t="shared" si="2"/>
        <v>199.67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283.5</v>
      </c>
      <c r="C11" s="42">
        <f>Canola!B18</f>
        <v>189.85000000000002</v>
      </c>
      <c r="D11" s="16">
        <f t="shared" si="2"/>
        <v>93.64999999999998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224.88</v>
      </c>
      <c r="C12" s="42">
        <f>Flax!B18</f>
        <v>123.27</v>
      </c>
      <c r="D12" s="16">
        <f t="shared" si="2"/>
        <v>101.61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115</v>
      </c>
      <c r="B13" s="42">
        <f>Peas!B4</f>
        <v>228</v>
      </c>
      <c r="C13" s="42">
        <f>Peas!B18</f>
        <v>138.64</v>
      </c>
      <c r="D13" s="16">
        <f t="shared" si="2"/>
        <v>89.36000000000001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192.70000000000002</v>
      </c>
      <c r="C14" s="42">
        <f>Oats!B18</f>
        <v>119.01999999999998</v>
      </c>
      <c r="D14" s="16">
        <f t="shared" si="2"/>
        <v>73.68000000000004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254.04</v>
      </c>
      <c r="C15" s="42">
        <f>'Wint.Wht'!B18</f>
        <v>160.54</v>
      </c>
      <c r="D15" s="16">
        <f t="shared" si="2"/>
        <v>93.5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135</v>
      </c>
      <c r="C16" s="42">
        <f>Millet!B18</f>
        <v>81.62</v>
      </c>
      <c r="D16" s="16">
        <f t="shared" si="2"/>
        <v>53.379999999999995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254.04</v>
      </c>
      <c r="C17" s="42">
        <f>'Wint.Wht'!B18</f>
        <v>160.54</v>
      </c>
      <c r="D17" s="16">
        <f t="shared" si="2"/>
        <v>93.5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771180</v>
      </c>
      <c r="G18" s="20">
        <f>SUM(G3:G17)</f>
        <v>417748</v>
      </c>
      <c r="H18" s="34">
        <f>SUM(H3:H17)</f>
        <v>353432.00000000006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3" t="s">
        <v>47</v>
      </c>
      <c r="D20" s="83"/>
      <c r="E20" s="83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771180</v>
      </c>
      <c r="D22" s="4"/>
      <c r="E22" s="4" t="s">
        <v>63</v>
      </c>
      <c r="F22" s="4"/>
      <c r="G22" s="59">
        <f>G18</f>
        <v>417748</v>
      </c>
      <c r="H22" s="60"/>
    </row>
    <row r="23" spans="1:8" ht="12.75">
      <c r="A23" s="84" t="s">
        <v>137</v>
      </c>
      <c r="B23" s="82"/>
      <c r="C23" s="18">
        <v>0</v>
      </c>
      <c r="D23" s="65" t="s">
        <v>65</v>
      </c>
      <c r="E23" s="82" t="s">
        <v>111</v>
      </c>
      <c r="F23" s="82"/>
      <c r="G23" s="18">
        <v>51300</v>
      </c>
      <c r="H23" s="66" t="s">
        <v>65</v>
      </c>
    </row>
    <row r="24" spans="1:11" ht="12.75">
      <c r="A24" s="80"/>
      <c r="B24" s="81"/>
      <c r="C24" s="18">
        <v>0</v>
      </c>
      <c r="D24" s="4"/>
      <c r="E24" s="82" t="s">
        <v>62</v>
      </c>
      <c r="F24" s="82"/>
      <c r="G24" s="18">
        <v>194000</v>
      </c>
      <c r="H24" s="62"/>
      <c r="K24" s="67"/>
    </row>
    <row r="25" spans="1:8" ht="12.75">
      <c r="A25" s="80"/>
      <c r="B25" s="81"/>
      <c r="C25" s="18">
        <v>0</v>
      </c>
      <c r="D25" s="4"/>
      <c r="E25" s="82" t="s">
        <v>112</v>
      </c>
      <c r="F25" s="82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2" t="s">
        <v>64</v>
      </c>
      <c r="F26" s="82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 t="s">
        <v>136</v>
      </c>
      <c r="F27" s="81"/>
      <c r="G27" s="18">
        <v>0</v>
      </c>
      <c r="H27" s="62"/>
    </row>
    <row r="28" spans="1:8" ht="12.75">
      <c r="A28" s="80"/>
      <c r="B28" s="81"/>
      <c r="C28" s="18">
        <v>0</v>
      </c>
      <c r="D28" s="4"/>
      <c r="E28" s="81"/>
      <c r="F28" s="81"/>
      <c r="G28" s="18">
        <v>0</v>
      </c>
      <c r="H28" s="62"/>
    </row>
    <row r="29" spans="1:8" ht="12.75">
      <c r="A29" s="80" t="s">
        <v>72</v>
      </c>
      <c r="B29" s="81"/>
      <c r="C29" s="22">
        <v>0</v>
      </c>
      <c r="D29" s="61"/>
      <c r="E29" s="81" t="s">
        <v>71</v>
      </c>
      <c r="F29" s="81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771180</v>
      </c>
      <c r="D30" s="4"/>
      <c r="E30" s="4" t="s">
        <v>61</v>
      </c>
      <c r="F30" s="4"/>
      <c r="G30" s="28">
        <f>SUM(G22:G29)</f>
        <v>677348</v>
      </c>
      <c r="H30" s="60"/>
    </row>
    <row r="31" spans="1:8" ht="12.75">
      <c r="A31" s="63" t="s">
        <v>113</v>
      </c>
      <c r="B31" s="3"/>
      <c r="C31" s="3"/>
      <c r="D31" s="3"/>
      <c r="E31" s="3"/>
      <c r="F31" s="3"/>
      <c r="G31" s="68">
        <f>C30-G30</f>
        <v>93832</v>
      </c>
      <c r="H31" s="64"/>
    </row>
    <row r="32" ht="12.75">
      <c r="G32" s="6"/>
    </row>
    <row r="33" spans="1:8" ht="12.75">
      <c r="A33" s="44" t="s">
        <v>119</v>
      </c>
      <c r="B33" s="78"/>
      <c r="C33" s="78"/>
      <c r="D33" s="78"/>
      <c r="E33" s="78"/>
      <c r="F33" s="69" t="s">
        <v>120</v>
      </c>
      <c r="G33" s="79"/>
      <c r="H33" s="79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77" t="s">
        <v>121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40" ht="12.75">
      <c r="A40" t="s">
        <v>114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7176.000000000001</v>
      </c>
      <c r="C42" s="28">
        <f>$E3*HRSW!$B8</f>
        <v>8400</v>
      </c>
      <c r="D42" s="28">
        <f>$E3*HRSW!$B9</f>
        <v>6800</v>
      </c>
      <c r="E42" s="28">
        <f>$E3*HRSW!$B10</f>
        <v>0</v>
      </c>
      <c r="F42" s="28">
        <f>$E3*HRSW!$B11</f>
        <v>27936</v>
      </c>
      <c r="G42" s="28">
        <f>$E3*HRSW!$B12</f>
        <v>2000</v>
      </c>
      <c r="H42" s="28">
        <f>$E3*HRSW!$B13</f>
        <v>6504.000000000001</v>
      </c>
      <c r="I42" s="28">
        <f>$E3*HRSW!$B14</f>
        <v>8176.000000000001</v>
      </c>
      <c r="J42" s="28">
        <f>$E3*HRSW!$B15</f>
        <v>0</v>
      </c>
      <c r="K42" s="28">
        <f>$E3*HRSW!$B16</f>
        <v>600</v>
      </c>
      <c r="L42" s="29">
        <f>$E3*HRSW!$B17</f>
        <v>1823.9999999999998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60300</v>
      </c>
      <c r="C45" s="19">
        <f>$E6*Corn!$B8</f>
        <v>16800</v>
      </c>
      <c r="D45" s="19">
        <f>$E6*Corn!$B9</f>
        <v>0</v>
      </c>
      <c r="E45" s="19">
        <f>$E6*Corn!$B10</f>
        <v>0</v>
      </c>
      <c r="F45" s="19">
        <f>$E6*Corn!$B11</f>
        <v>57491.99999999999</v>
      </c>
      <c r="G45" s="19">
        <f>$E6*Corn!$B12</f>
        <v>6600</v>
      </c>
      <c r="H45" s="19">
        <f>$E6*Corn!$B13</f>
        <v>14250</v>
      </c>
      <c r="I45" s="19">
        <f>$E6*Corn!$B14</f>
        <v>16944</v>
      </c>
      <c r="J45" s="19">
        <f>$E6*Corn!$B15</f>
        <v>17064</v>
      </c>
      <c r="K45" s="19">
        <f>$E6*Corn!$B16</f>
        <v>900</v>
      </c>
      <c r="L45" s="30">
        <f>$E6*Corn!$B17</f>
        <v>5142</v>
      </c>
    </row>
    <row r="46" spans="1:12" ht="12.75">
      <c r="A46" s="53" t="s">
        <v>25</v>
      </c>
      <c r="B46" s="19">
        <f>$E7*Soyb!$B7</f>
        <v>65800</v>
      </c>
      <c r="C46" s="19">
        <f>$E7*Soyb!$B8</f>
        <v>35000</v>
      </c>
      <c r="D46" s="19">
        <f>$E7*Soyb!$B9</f>
        <v>0</v>
      </c>
      <c r="E46" s="19">
        <f>$E7*Soyb!$B10</f>
        <v>4000</v>
      </c>
      <c r="F46" s="19">
        <f>$E7*Soyb!$B11</f>
        <v>2700</v>
      </c>
      <c r="G46" s="19">
        <f>$E7*Soyb!$B12</f>
        <v>5000</v>
      </c>
      <c r="H46" s="19">
        <f>$E7*Soyb!$B13</f>
        <v>12820</v>
      </c>
      <c r="I46" s="19">
        <f>$E7*Soyb!$B14</f>
        <v>18500</v>
      </c>
      <c r="J46" s="19">
        <f>$E7*Soyb!$B15</f>
        <v>0</v>
      </c>
      <c r="K46" s="19">
        <f>$E7*Soyb!$B16</f>
        <v>5000</v>
      </c>
      <c r="L46" s="30">
        <f>$E7*Soyb!$B17</f>
        <v>4019.9999999999995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133276</v>
      </c>
      <c r="C56" s="20">
        <f t="shared" si="4"/>
        <v>60200</v>
      </c>
      <c r="D56" s="20">
        <f t="shared" si="4"/>
        <v>6800</v>
      </c>
      <c r="E56" s="20">
        <f t="shared" si="4"/>
        <v>4000</v>
      </c>
      <c r="F56" s="20">
        <f t="shared" si="4"/>
        <v>88128</v>
      </c>
      <c r="G56" s="20">
        <f t="shared" si="4"/>
        <v>13600</v>
      </c>
      <c r="H56" s="20">
        <f t="shared" si="4"/>
        <v>33574</v>
      </c>
      <c r="I56" s="20">
        <f t="shared" si="4"/>
        <v>43620</v>
      </c>
      <c r="J56" s="20">
        <f t="shared" si="4"/>
        <v>17064</v>
      </c>
      <c r="K56" s="20">
        <f t="shared" si="4"/>
        <v>6500</v>
      </c>
      <c r="L56" s="34">
        <f t="shared" si="4"/>
        <v>10986</v>
      </c>
    </row>
    <row r="57" spans="1:12" ht="12.75">
      <c r="A57" s="33" t="s">
        <v>86</v>
      </c>
      <c r="B57" s="20"/>
      <c r="C57" s="34"/>
      <c r="D57" s="35">
        <f>SUM(B56:L56)</f>
        <v>417748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60</v>
      </c>
      <c r="C2" s="70"/>
    </row>
    <row r="3" spans="1:3" ht="12.75">
      <c r="A3" t="s">
        <v>128</v>
      </c>
      <c r="B3" s="12">
        <v>5.1</v>
      </c>
      <c r="C3" s="70"/>
    </row>
    <row r="4" spans="1:3" ht="12.75">
      <c r="A4" t="s">
        <v>28</v>
      </c>
      <c r="B4" s="2">
        <f>B2*B3</f>
        <v>306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17.94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138</v>
      </c>
    </row>
    <row r="11" spans="1:3" ht="12.75">
      <c r="A11" s="1" t="s">
        <v>12</v>
      </c>
      <c r="B11" s="11">
        <v>69.84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16.26</v>
      </c>
      <c r="C13" s="70"/>
    </row>
    <row r="14" spans="1:3" ht="12.75">
      <c r="A14" s="1" t="s">
        <v>14</v>
      </c>
      <c r="B14" s="11">
        <v>20.44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4.56</v>
      </c>
      <c r="C17" s="70"/>
    </row>
    <row r="18" spans="1:3" ht="12.75">
      <c r="A18" t="s">
        <v>2</v>
      </c>
      <c r="B18" s="2">
        <f>SUM(B7:B17)</f>
        <v>173.54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8.79</v>
      </c>
      <c r="C21" s="70"/>
    </row>
    <row r="22" spans="1:3" ht="12.75">
      <c r="A22" s="1" t="s">
        <v>19</v>
      </c>
      <c r="B22" s="7">
        <v>23.66</v>
      </c>
      <c r="C22" s="70"/>
    </row>
    <row r="23" spans="1:3" ht="12.75">
      <c r="A23" s="1" t="s">
        <v>20</v>
      </c>
      <c r="B23" s="7">
        <v>13.88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143.33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316.87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-10.870000000000005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2.892333333333333</v>
      </c>
      <c r="C32" s="70"/>
    </row>
    <row r="33" spans="1:3" ht="12.75">
      <c r="A33" t="s">
        <v>23</v>
      </c>
      <c r="B33" s="2">
        <f>B25/B2</f>
        <v>2.3888333333333334</v>
      </c>
      <c r="C33" s="70"/>
    </row>
    <row r="34" spans="1:3" ht="12.75">
      <c r="A34" t="s">
        <v>27</v>
      </c>
      <c r="B34" s="2">
        <f>B27/B2</f>
        <v>5.281166666666667</v>
      </c>
      <c r="C34" s="70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53</v>
      </c>
      <c r="C2" s="70"/>
    </row>
    <row r="3" spans="1:3" ht="12.75">
      <c r="A3" t="s">
        <v>128</v>
      </c>
      <c r="B3" s="12">
        <v>5.57</v>
      </c>
      <c r="C3" s="70" t="s">
        <v>117</v>
      </c>
    </row>
    <row r="4" spans="1:3" ht="12.75">
      <c r="A4" t="s">
        <v>28</v>
      </c>
      <c r="B4" s="2">
        <f>B2*B3</f>
        <v>295.21000000000004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23.5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138</v>
      </c>
    </row>
    <row r="11" spans="1:3" ht="12.75">
      <c r="A11" s="1" t="s">
        <v>12</v>
      </c>
      <c r="B11" s="11">
        <v>60.49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15.88</v>
      </c>
      <c r="C13" s="70"/>
    </row>
    <row r="14" spans="1:3" ht="12.75">
      <c r="A14" s="1" t="s">
        <v>14</v>
      </c>
      <c r="B14" s="11">
        <v>20.24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4.48</v>
      </c>
      <c r="C17" s="70"/>
    </row>
    <row r="18" spans="1:3" ht="12.75">
      <c r="A18" t="s">
        <v>2</v>
      </c>
      <c r="B18" s="2">
        <f>SUM(B7:B17)</f>
        <v>170.59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8.66</v>
      </c>
      <c r="C21" s="70"/>
    </row>
    <row r="22" spans="1:3" ht="12.75">
      <c r="A22" s="1" t="s">
        <v>19</v>
      </c>
      <c r="B22" s="7">
        <v>23.28</v>
      </c>
      <c r="C22" s="70"/>
    </row>
    <row r="23" spans="1:3" ht="12.75">
      <c r="A23" s="1" t="s">
        <v>20</v>
      </c>
      <c r="B23" s="7">
        <v>13.69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142.63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313.22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-18.00999999999999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3.218679245283019</v>
      </c>
      <c r="C32" s="70"/>
    </row>
    <row r="33" spans="1:3" ht="12.75">
      <c r="A33" t="s">
        <v>23</v>
      </c>
      <c r="B33" s="2">
        <f>B25/B2</f>
        <v>2.691132075471698</v>
      </c>
      <c r="C33" s="70"/>
    </row>
    <row r="34" spans="1:3" ht="12.75">
      <c r="A34" t="s">
        <v>27</v>
      </c>
      <c r="B34" s="2">
        <f>B27/B2</f>
        <v>5.909811320754717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76</v>
      </c>
      <c r="C2" s="70"/>
    </row>
    <row r="3" spans="1:3" ht="12.75">
      <c r="A3" t="s">
        <v>128</v>
      </c>
      <c r="B3" s="12">
        <v>3.34</v>
      </c>
      <c r="C3" s="72" t="s">
        <v>142</v>
      </c>
    </row>
    <row r="4" spans="1:3" ht="12.75">
      <c r="A4" t="s">
        <v>28</v>
      </c>
      <c r="B4" s="2">
        <f>B2*B3</f>
        <v>253.83999999999997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16.5</v>
      </c>
      <c r="C7" s="70"/>
    </row>
    <row r="8" spans="1:3" ht="12.75">
      <c r="A8" s="1" t="s">
        <v>9</v>
      </c>
      <c r="B8" s="11">
        <v>19.7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52.11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17</v>
      </c>
      <c r="C13" s="70"/>
    </row>
    <row r="14" spans="1:3" ht="12.75">
      <c r="A14" s="1" t="s">
        <v>14</v>
      </c>
      <c r="B14" s="11">
        <v>20.65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4.04</v>
      </c>
      <c r="C17" s="70"/>
    </row>
    <row r="18" spans="1:3" ht="12.75">
      <c r="A18" t="s">
        <v>2</v>
      </c>
      <c r="B18" s="2">
        <f>SUM(B7:B17)</f>
        <v>153.5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9.16</v>
      </c>
      <c r="C21" s="70"/>
    </row>
    <row r="22" spans="1:3" ht="12.75">
      <c r="A22" s="1" t="s">
        <v>19</v>
      </c>
      <c r="B22" s="7">
        <v>24.82</v>
      </c>
      <c r="C22" s="70"/>
    </row>
    <row r="23" spans="1:3" ht="12.75">
      <c r="A23" s="1" t="s">
        <v>20</v>
      </c>
      <c r="B23" s="7">
        <v>14.53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145.51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299.01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-45.170000000000016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2.0197368421052633</v>
      </c>
      <c r="C32" s="70"/>
    </row>
    <row r="33" spans="1:3" ht="12.75">
      <c r="A33" t="s">
        <v>23</v>
      </c>
      <c r="B33" s="2">
        <f>B25/B2</f>
        <v>1.9146052631578947</v>
      </c>
      <c r="C33" s="70"/>
    </row>
    <row r="34" spans="1:3" ht="12.75">
      <c r="A34" t="s">
        <v>27</v>
      </c>
      <c r="B34" s="2">
        <f>B27/B2</f>
        <v>3.9343421052631578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158</v>
      </c>
      <c r="C2" s="70"/>
    </row>
    <row r="3" spans="1:3" ht="12.75">
      <c r="A3" t="s">
        <v>128</v>
      </c>
      <c r="B3" s="12">
        <v>3.35</v>
      </c>
      <c r="C3" s="70"/>
    </row>
    <row r="4" spans="1:3" ht="12.75">
      <c r="A4" t="s">
        <v>28</v>
      </c>
      <c r="B4" s="2">
        <f>B2*B3</f>
        <v>529.3000000000001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100.5</v>
      </c>
      <c r="C7" s="72"/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95.82</v>
      </c>
      <c r="C11" s="70"/>
    </row>
    <row r="12" spans="1:3" ht="12.75">
      <c r="A12" s="1" t="s">
        <v>11</v>
      </c>
      <c r="B12" s="11">
        <v>11</v>
      </c>
      <c r="C12" s="70"/>
    </row>
    <row r="13" spans="1:3" ht="12.75">
      <c r="A13" s="1" t="s">
        <v>13</v>
      </c>
      <c r="B13" s="11">
        <v>23.75</v>
      </c>
      <c r="C13" s="70"/>
    </row>
    <row r="14" spans="1:3" ht="12.75">
      <c r="A14" s="1" t="s">
        <v>14</v>
      </c>
      <c r="B14" s="11">
        <v>28.24</v>
      </c>
      <c r="C14" s="70"/>
    </row>
    <row r="15" spans="1:3" ht="12.75">
      <c r="A15" s="1" t="s">
        <v>15</v>
      </c>
      <c r="B15" s="11">
        <v>28.44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8.57</v>
      </c>
      <c r="C17" s="70"/>
    </row>
    <row r="18" spans="1:3" ht="12.75">
      <c r="A18" t="s">
        <v>2</v>
      </c>
      <c r="B18" s="2">
        <f>SUM(B7:B17)</f>
        <v>325.82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12.21</v>
      </c>
      <c r="C21" s="70"/>
    </row>
    <row r="22" spans="1:3" ht="12.75">
      <c r="A22" s="1" t="s">
        <v>19</v>
      </c>
      <c r="B22" s="7">
        <v>38.88</v>
      </c>
      <c r="C22" s="70"/>
    </row>
    <row r="23" spans="1:3" ht="12.75">
      <c r="A23" s="1" t="s">
        <v>20</v>
      </c>
      <c r="B23" s="7">
        <v>22.18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170.27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496.09000000000003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33.210000000000036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2.0621518987341774</v>
      </c>
      <c r="C32" s="70"/>
    </row>
    <row r="33" spans="1:3" ht="12.75">
      <c r="A33" t="s">
        <v>23</v>
      </c>
      <c r="B33" s="2">
        <f>B25/B2</f>
        <v>1.0776582278481013</v>
      </c>
      <c r="C33" s="70"/>
    </row>
    <row r="34" spans="1:3" ht="12.75">
      <c r="A34" t="s">
        <v>27</v>
      </c>
      <c r="B34" s="2">
        <f>B27/B2</f>
        <v>3.1398101265822786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40</v>
      </c>
      <c r="C2" s="70"/>
    </row>
    <row r="3" spans="1:3" ht="12.75">
      <c r="A3" t="s">
        <v>128</v>
      </c>
      <c r="B3" s="12">
        <v>8.28</v>
      </c>
      <c r="C3" s="70"/>
    </row>
    <row r="4" spans="1:3" ht="12.75">
      <c r="A4" t="s">
        <v>28</v>
      </c>
      <c r="B4" s="2">
        <f>B2*B3</f>
        <v>331.2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65.8</v>
      </c>
      <c r="C7" s="70" t="s">
        <v>131</v>
      </c>
    </row>
    <row r="8" spans="1:3" ht="12.75">
      <c r="A8" s="1" t="s">
        <v>9</v>
      </c>
      <c r="B8" s="11">
        <v>35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122</v>
      </c>
    </row>
    <row r="11" spans="1:3" ht="12.75">
      <c r="A11" s="1" t="s">
        <v>12</v>
      </c>
      <c r="B11" s="11">
        <v>2.7</v>
      </c>
      <c r="C11" s="70"/>
    </row>
    <row r="12" spans="1:3" ht="12.75">
      <c r="A12" s="1" t="s">
        <v>11</v>
      </c>
      <c r="B12" s="11">
        <v>5</v>
      </c>
      <c r="C12" s="70"/>
    </row>
    <row r="13" spans="1:3" ht="12.75">
      <c r="A13" s="1" t="s">
        <v>13</v>
      </c>
      <c r="B13" s="11">
        <v>12.82</v>
      </c>
      <c r="C13" s="70"/>
    </row>
    <row r="14" spans="1:3" ht="12.75">
      <c r="A14" s="1" t="s">
        <v>14</v>
      </c>
      <c r="B14" s="11">
        <v>18.5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4.02</v>
      </c>
      <c r="C17" s="70"/>
    </row>
    <row r="18" spans="1:3" ht="12.75">
      <c r="A18" t="s">
        <v>2</v>
      </c>
      <c r="B18" s="2">
        <f>SUM(B7:B17)</f>
        <v>152.84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8.42</v>
      </c>
      <c r="C21" s="70"/>
    </row>
    <row r="22" spans="1:3" ht="12.75">
      <c r="A22" s="1" t="s">
        <v>19</v>
      </c>
      <c r="B22" s="7">
        <v>22.41</v>
      </c>
      <c r="C22" s="70"/>
    </row>
    <row r="23" spans="1:3" ht="12.75">
      <c r="A23" s="1" t="s">
        <v>20</v>
      </c>
      <c r="B23" s="7">
        <v>13.35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141.18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294.02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37.18000000000001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3.821</v>
      </c>
      <c r="C32" s="70"/>
    </row>
    <row r="33" spans="1:3" ht="12.75">
      <c r="A33" t="s">
        <v>23</v>
      </c>
      <c r="B33" s="2">
        <f>B25/B2</f>
        <v>3.5295</v>
      </c>
      <c r="C33" s="70"/>
    </row>
    <row r="34" spans="1:3" ht="12.75">
      <c r="A34" t="s">
        <v>27</v>
      </c>
      <c r="B34" s="2">
        <f>B27/B2</f>
        <v>7.350499999999999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1980</v>
      </c>
      <c r="C2" s="70"/>
    </row>
    <row r="3" spans="1:3" ht="12.75">
      <c r="A3" t="s">
        <v>128</v>
      </c>
      <c r="B3" s="12">
        <v>0.27</v>
      </c>
      <c r="C3" s="70"/>
    </row>
    <row r="4" spans="1:3" ht="12.75">
      <c r="A4" t="s">
        <v>28</v>
      </c>
      <c r="B4" s="2">
        <f>B2*B3</f>
        <v>534.6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60.23</v>
      </c>
      <c r="C7" s="70"/>
    </row>
    <row r="8" spans="1:3" ht="12.75">
      <c r="A8" s="1" t="s">
        <v>9</v>
      </c>
      <c r="B8" s="11">
        <v>46.9</v>
      </c>
      <c r="C8" s="72" t="s">
        <v>123</v>
      </c>
    </row>
    <row r="9" spans="1:3" ht="12.75">
      <c r="A9" s="1" t="s">
        <v>24</v>
      </c>
      <c r="B9" s="11">
        <v>20</v>
      </c>
      <c r="C9" s="72" t="s">
        <v>127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43.65</v>
      </c>
      <c r="C11" s="70"/>
    </row>
    <row r="12" spans="1:3" ht="12.75">
      <c r="A12" s="1" t="s">
        <v>11</v>
      </c>
      <c r="B12" s="11">
        <v>12</v>
      </c>
      <c r="C12" s="70"/>
    </row>
    <row r="13" spans="1:3" ht="12.75">
      <c r="A13" s="1" t="s">
        <v>13</v>
      </c>
      <c r="B13" s="11">
        <v>17.76</v>
      </c>
      <c r="C13" s="70"/>
    </row>
    <row r="14" spans="1:3" ht="12.75">
      <c r="A14" s="1" t="s">
        <v>14</v>
      </c>
      <c r="B14" s="11">
        <v>24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</v>
      </c>
      <c r="C16" s="70"/>
    </row>
    <row r="17" spans="1:3" ht="12.75">
      <c r="A17" s="1" t="s">
        <v>17</v>
      </c>
      <c r="B17" s="12">
        <v>6.41</v>
      </c>
      <c r="C17" s="70"/>
    </row>
    <row r="18" spans="1:3" ht="12.75">
      <c r="A18" t="s">
        <v>2</v>
      </c>
      <c r="B18" s="2">
        <f>SUM(B7:B17)</f>
        <v>243.95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9.46</v>
      </c>
      <c r="C21" s="70"/>
    </row>
    <row r="22" spans="1:3" ht="12.75">
      <c r="A22" s="1" t="s">
        <v>19</v>
      </c>
      <c r="B22" s="7">
        <v>28.97</v>
      </c>
      <c r="C22" s="70"/>
    </row>
    <row r="23" spans="1:3" ht="12.75">
      <c r="A23" s="1" t="s">
        <v>20</v>
      </c>
      <c r="B23" s="7">
        <v>17.05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152.48000000000002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396.43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138.17000000000002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0.1232070707070707</v>
      </c>
      <c r="C32" s="70"/>
    </row>
    <row r="33" spans="1:3" ht="12.75">
      <c r="A33" t="s">
        <v>23</v>
      </c>
      <c r="B33" s="13">
        <f>B25/B2</f>
        <v>0.07701010101010101</v>
      </c>
      <c r="C33" s="70"/>
    </row>
    <row r="34" spans="1:3" ht="12.75">
      <c r="A34" t="s">
        <v>27</v>
      </c>
      <c r="B34" s="13">
        <f>B27/B2</f>
        <v>0.2002171717171717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1640</v>
      </c>
      <c r="C2" s="70"/>
    </row>
    <row r="3" spans="1:3" ht="12.75">
      <c r="A3" t="s">
        <v>128</v>
      </c>
      <c r="B3" s="10">
        <v>0.178</v>
      </c>
      <c r="C3" s="70"/>
    </row>
    <row r="4" spans="1:3" ht="12.75">
      <c r="A4" t="s">
        <v>28</v>
      </c>
      <c r="B4" s="2">
        <f>B2*B3</f>
        <v>291.91999999999996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34.1</v>
      </c>
      <c r="C7" s="72"/>
    </row>
    <row r="8" spans="1:3" ht="12.75">
      <c r="A8" s="1" t="s">
        <v>9</v>
      </c>
      <c r="B8" s="11">
        <v>27.7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5</v>
      </c>
      <c r="C10" s="72" t="s">
        <v>124</v>
      </c>
    </row>
    <row r="11" spans="1:3" ht="12.75">
      <c r="A11" s="1" t="s">
        <v>12</v>
      </c>
      <c r="B11" s="11">
        <v>33.84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17.3</v>
      </c>
      <c r="C13" s="70"/>
    </row>
    <row r="14" spans="1:3" ht="12.75">
      <c r="A14" s="1" t="s">
        <v>14</v>
      </c>
      <c r="B14" s="11">
        <v>20.99</v>
      </c>
      <c r="C14" s="70"/>
    </row>
    <row r="15" spans="1:3" ht="12.75">
      <c r="A15" s="1" t="s">
        <v>15</v>
      </c>
      <c r="B15" s="11">
        <v>4.92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4.37</v>
      </c>
      <c r="C17" s="70"/>
    </row>
    <row r="18" spans="1:3" ht="12.75">
      <c r="A18" t="s">
        <v>2</v>
      </c>
      <c r="B18" s="2">
        <f>SUM(B7:B17)</f>
        <v>166.22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9.61</v>
      </c>
      <c r="C21" s="70"/>
    </row>
    <row r="22" spans="1:3" ht="12.75">
      <c r="A22" s="1" t="s">
        <v>19</v>
      </c>
      <c r="B22" s="7">
        <v>27.31</v>
      </c>
      <c r="C22" s="70"/>
    </row>
    <row r="23" spans="1:3" ht="12.75">
      <c r="A23" s="1" t="s">
        <v>20</v>
      </c>
      <c r="B23" s="7">
        <v>16.91</v>
      </c>
      <c r="C23" s="70"/>
    </row>
    <row r="24" spans="1:3" ht="12.75">
      <c r="A24" s="1" t="s">
        <v>21</v>
      </c>
      <c r="B24" s="8">
        <v>97</v>
      </c>
      <c r="C24" s="70"/>
    </row>
    <row r="25" spans="1:3" ht="12.75">
      <c r="A25" t="s">
        <v>4</v>
      </c>
      <c r="B25" s="2">
        <f>SUM(B21:B24)</f>
        <v>150.82999999999998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317.04999999999995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-25.129999999999995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0.10135365853658536</v>
      </c>
      <c r="C32" s="70"/>
    </row>
    <row r="33" spans="1:3" ht="12.75">
      <c r="A33" t="s">
        <v>23</v>
      </c>
      <c r="B33" s="13">
        <f>B25/B2</f>
        <v>0.09196951219512194</v>
      </c>
      <c r="C33" s="70"/>
    </row>
    <row r="34" spans="1:3" ht="12.75">
      <c r="A34" t="s">
        <v>27</v>
      </c>
      <c r="B34" s="13">
        <f>B27/B2</f>
        <v>0.1933231707317073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2009-12-11T17:52:44Z</cp:lastPrinted>
  <dcterms:created xsi:type="dcterms:W3CDTF">2005-01-10T15:34:54Z</dcterms:created>
  <dcterms:modified xsi:type="dcterms:W3CDTF">2019-12-17T20:25:37Z</dcterms:modified>
  <cp:category/>
  <cp:version/>
  <cp:contentType/>
  <cp:contentStatus/>
</cp:coreProperties>
</file>