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<sst xmlns="http://schemas.openxmlformats.org/spreadsheetml/2006/main" count="616" uniqueCount="157">
  <si>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</si>
  <si>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</si>
  <si>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</si>
  <si>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</si>
  <si>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</si>
  <si>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</si>
  <si>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</si>
  <si>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</si>
  <si>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</si>
  <si>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</si>
  <si>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</si>
  <si>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</si>
  <si>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</si>
  <si>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</si>
  <si>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</si>
  <si>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</si>
  <si>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</si>
  <si>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</si>
  <si>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</si>
  <si>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</si>
  <si>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</si>
  <si>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</si>
  <si>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</si>
  <si>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</si>
  <si>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</si>
  <si>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</si>
  <si>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</si>
  <si>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</si>
  <si>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</si>
  <si>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</si>
  <si>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</si>
  <si>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</si>
  <si>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</si>
  <si>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</si>
  <si>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</si>
  <si>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</si>
  <si>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</si>
  <si>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</si>
  <si>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</si>
  <si>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</si>
  <si>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</si>
  <si>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</si>
  <si>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</si>
  <si>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</si>
  <si>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</si>
  <si>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</si>
  <si>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</si>
  <si>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</si>
  <si>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</si>
  <si>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</si>
  <si>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</si>
  <si>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</si>
  <si>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</si>
  <si>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</si>
  <si>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</si>
  <si>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</si>
  <si>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</si>
  <si>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</si>
  <si>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</si>
  <si>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</si>
  <si>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</si>
  <si>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</si>
  <si>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</si>
  <si>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</si>
  <si>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</si>
  <si>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</si>
  <si>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</si>
  <si>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</si>
  <si>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</si>
  <si>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</si>
  <si>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</si>
  <si>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</si>
  <si>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</si>
  <si>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</si>
  <si>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</si>
  <si>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</si>
  <si>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</si>
  <si>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</si>
  <si>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</si>
  <si>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</si>
  <si>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</si>
  <si>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</si>
  <si>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</si>
  <si>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</si>
  <si>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</si>
  <si>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</si>
  <si>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</si>
  <si>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</si>
  <si>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</si>
  <si>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</si>
  <si>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</si>
  <si>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</si>
  <si>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</si>
  <si>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</si>
  <si>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</si>
  <si>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</si>
  <si>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</si>
  <si>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</si>
  <si>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</si>
  <si>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</si>
  <si>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</si>
  <si>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</si>
  <si>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</si>
  <si>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</si>
  <si>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</si>
  <si>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</si>
  <si>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</si>
  <si>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</si>
  <si>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</si>
  <si>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</si>
  <si>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</si>
  <si>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</si>
  <si>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</si>
  <si>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</si>
  <si>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</si>
  <si>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</si>
  <si>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</si>
  <si>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</si>
  <si>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</si>
  <si>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</si>
  <si>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</si>
  <si>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</si>
  <si>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</si>
  <si>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</si>
  <si>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</si>
  <si>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</si>
  <si>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</si>
  <si>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</si>
  <si>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</si>
  <si>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</si>
  <si>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</si>
  <si>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</si>
  <si>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</si>
  <si>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</si>
  <si>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</si>
  <si>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</si>
  <si>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</si>
  <si>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</si>
  <si>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</si>
  <si>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</si>
  <si>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</si>
  <si>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</si>
  <si>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Includes seed treatment for wireworn &amp; flea beetle</t>
  </si>
  <si>
    <t>Fungicide for white mold. A second may be needed.</t>
  </si>
  <si>
    <t>Market</t>
  </si>
  <si>
    <t xml:space="preserve">  Market Price</t>
  </si>
  <si>
    <t>Stacked trait GM corn</t>
  </si>
  <si>
    <t>Fungicide for rust would cost $4 plus application</t>
  </si>
  <si>
    <t>Yellow pea seed cost, use $54 cost/acre for green pea seed.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</si>
  <si>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</si>
  <si>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</si>
  <si>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</si>
  <si>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North Dakota 2014 Projected Crop Budgets - South East</t>
  </si>
  <si>
    <t>Malting barley price.  Feed barley estimate is $3.39</t>
  </si>
  <si>
    <t>Yellow pea food quality. Estimate $9.25 green pea food quality</t>
  </si>
  <si>
    <t>and about $5.00 per bu. for feed quality.</t>
  </si>
  <si>
    <t>Insurance is not available in some counties of the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</si>
</sst>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93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94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95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96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97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98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99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100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101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102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103</v>
      </c>
      <c r="B14" s="39"/>
      <c r="C14" s="39"/>
      <c r="D14" s="39"/>
      <c r="E14" s="39"/>
      <c r="F14" s="39"/>
      <c r="G14" s="39"/>
      <c r="H14" s="39"/>
    </row>
    <row r="15" spans="1:8" ht="12.75">
      <c r="A15" s="46" t="s">
        <v>151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104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105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131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106</v>
      </c>
      <c r="B19" s="39"/>
      <c r="C19" s="39"/>
      <c r="E19" s="39"/>
      <c r="F19" s="39"/>
      <c r="G19" s="39"/>
      <c r="H19" s="39"/>
    </row>
    <row r="20" spans="1:8" ht="12.75">
      <c r="A20" s="17" t="s">
        <v>107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108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109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110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111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112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113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114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115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125</v>
      </c>
      <c r="B32" s="37" t="s">
        <v>126</v>
      </c>
      <c r="C32" s="37"/>
      <c r="D32" s="41"/>
      <c r="E32" s="37" t="s">
        <v>127</v>
      </c>
      <c r="F32" s="37"/>
      <c r="G32" s="37"/>
      <c r="H32" s="37"/>
    </row>
    <row r="33" spans="1:11" ht="12.75">
      <c r="A33" s="37" t="s">
        <v>128</v>
      </c>
      <c r="B33" s="79" t="s">
        <v>129</v>
      </c>
      <c r="C33" s="80"/>
      <c r="D33" s="80"/>
      <c r="E33" s="80"/>
      <c r="F33" s="80"/>
      <c r="G33" s="80"/>
      <c r="H33" s="37" t="s">
        <v>130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5" t="s">
        <v>30</v>
      </c>
    </row>
    <row r="2" spans="1:3" ht="12.75">
      <c r="A2" t="s">
        <v>29</v>
      </c>
      <c r="B2" s="9">
        <v>1370</v>
      </c>
      <c r="C2" s="72"/>
    </row>
    <row r="3" spans="1:3" ht="12.75">
      <c r="A3" t="s">
        <v>145</v>
      </c>
      <c r="B3" s="10">
        <v>0.315</v>
      </c>
      <c r="C3" s="72"/>
    </row>
    <row r="4" spans="1:3" ht="12.75">
      <c r="A4" t="s">
        <v>28</v>
      </c>
      <c r="B4" s="2">
        <f>B2*B3</f>
        <v>431.55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46.55</v>
      </c>
      <c r="C7" s="74" t="s">
        <v>142</v>
      </c>
    </row>
    <row r="8" spans="1:3" ht="12.75">
      <c r="A8" s="1" t="s">
        <v>9</v>
      </c>
      <c r="B8" s="11">
        <v>28.9</v>
      </c>
      <c r="C8" s="72"/>
    </row>
    <row r="9" spans="1:3" ht="12.75">
      <c r="A9" s="1" t="s">
        <v>24</v>
      </c>
      <c r="B9" s="11">
        <v>0</v>
      </c>
      <c r="C9" s="72" t="s">
        <v>147</v>
      </c>
    </row>
    <row r="10" spans="1:3" ht="12.75">
      <c r="A10" s="1" t="s">
        <v>10</v>
      </c>
      <c r="B10" s="11">
        <v>14</v>
      </c>
      <c r="C10" s="74" t="s">
        <v>140</v>
      </c>
    </row>
    <row r="11" spans="1:3" ht="12.75">
      <c r="A11" s="1" t="s">
        <v>12</v>
      </c>
      <c r="B11" s="11">
        <v>31.22</v>
      </c>
      <c r="C11" s="72"/>
    </row>
    <row r="12" spans="1:3" ht="12.75">
      <c r="A12" s="1" t="s">
        <v>11</v>
      </c>
      <c r="B12" s="11">
        <v>20.5</v>
      </c>
      <c r="C12" s="72"/>
    </row>
    <row r="13" spans="1:3" ht="12.75">
      <c r="A13" s="1" t="s">
        <v>13</v>
      </c>
      <c r="B13" s="11">
        <v>22.08</v>
      </c>
      <c r="C13" s="72"/>
    </row>
    <row r="14" spans="1:3" ht="12.75">
      <c r="A14" s="1" t="s">
        <v>14</v>
      </c>
      <c r="B14" s="11">
        <v>19.23</v>
      </c>
      <c r="C14" s="72"/>
    </row>
    <row r="15" spans="1:3" ht="12.75">
      <c r="A15" s="1" t="s">
        <v>15</v>
      </c>
      <c r="B15" s="11">
        <v>4.2</v>
      </c>
      <c r="C15" s="72"/>
    </row>
    <row r="16" spans="1:3" ht="12.75">
      <c r="A16" s="1" t="s">
        <v>16</v>
      </c>
      <c r="B16" s="11">
        <v>17.5</v>
      </c>
      <c r="C16" s="72"/>
    </row>
    <row r="17" spans="1:3" ht="12.75">
      <c r="A17" s="1" t="s">
        <v>17</v>
      </c>
      <c r="B17" s="12">
        <v>4.34</v>
      </c>
      <c r="C17" s="72"/>
    </row>
    <row r="18" spans="1:3" ht="12.75">
      <c r="A18" t="s">
        <v>2</v>
      </c>
      <c r="B18" s="2">
        <f>SUM(B7:B17)</f>
        <v>208.51999999999998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8.05</v>
      </c>
      <c r="C21" s="72"/>
    </row>
    <row r="22" spans="1:3" ht="12.75">
      <c r="A22" s="1" t="s">
        <v>19</v>
      </c>
      <c r="B22" s="7">
        <v>24.66</v>
      </c>
      <c r="C22" s="72"/>
    </row>
    <row r="23" spans="1:3" ht="12.75">
      <c r="A23" s="1" t="s">
        <v>20</v>
      </c>
      <c r="B23" s="7">
        <v>15.13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141.84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350.36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81.19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0.15220437956204377</v>
      </c>
      <c r="C32" s="72"/>
    </row>
    <row r="33" spans="1:3" ht="12.75">
      <c r="A33" t="s">
        <v>23</v>
      </c>
      <c r="B33" s="13">
        <f>B25/B2</f>
        <v>0.10353284671532847</v>
      </c>
      <c r="C33" s="72"/>
    </row>
    <row r="34" spans="1:3" ht="12.75">
      <c r="A34" t="s">
        <v>27</v>
      </c>
      <c r="B34" s="13">
        <f>B27/B2</f>
        <v>0.2557372262773723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5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145</v>
      </c>
      <c r="B3" s="10">
        <v>0.196</v>
      </c>
      <c r="C3" s="72"/>
    </row>
    <row r="4" spans="1:3" ht="12.75">
      <c r="A4" t="s">
        <v>28</v>
      </c>
      <c r="B4" s="2">
        <f>B2*B3</f>
        <v>294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48.5</v>
      </c>
      <c r="C7" s="72"/>
    </row>
    <row r="8" spans="1:3" ht="12.75">
      <c r="A8" s="1" t="s">
        <v>9</v>
      </c>
      <c r="B8" s="11">
        <v>20.5</v>
      </c>
      <c r="C8" s="72"/>
    </row>
    <row r="9" spans="1:3" ht="12.75">
      <c r="A9" s="1" t="s">
        <v>24</v>
      </c>
      <c r="B9" s="11">
        <v>0</v>
      </c>
      <c r="C9" s="74" t="s">
        <v>141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61.47</v>
      </c>
      <c r="C11" s="72"/>
    </row>
    <row r="12" spans="1:3" ht="12.75">
      <c r="A12" s="1" t="s">
        <v>11</v>
      </c>
      <c r="B12" s="11">
        <v>10.89</v>
      </c>
      <c r="C12" s="72"/>
    </row>
    <row r="13" spans="1:3" ht="12.75">
      <c r="A13" s="1" t="s">
        <v>13</v>
      </c>
      <c r="B13" s="11">
        <v>19.55</v>
      </c>
      <c r="C13" s="72"/>
    </row>
    <row r="14" spans="1:3" ht="12.75">
      <c r="A14" s="1" t="s">
        <v>14</v>
      </c>
      <c r="B14" s="11">
        <v>18.01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3.83</v>
      </c>
      <c r="C17" s="72"/>
    </row>
    <row r="18" spans="1:3" ht="12.75">
      <c r="A18" t="s">
        <v>2</v>
      </c>
      <c r="B18" s="2">
        <f>SUM(B7:B17)</f>
        <v>184.25000000000003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7.15</v>
      </c>
      <c r="C21" s="72"/>
    </row>
    <row r="22" spans="1:3" ht="12.75">
      <c r="A22" s="1" t="s">
        <v>19</v>
      </c>
      <c r="B22" s="7">
        <v>20.83</v>
      </c>
      <c r="C22" s="72"/>
    </row>
    <row r="23" spans="1:3" ht="12.75">
      <c r="A23" s="1" t="s">
        <v>20</v>
      </c>
      <c r="B23" s="7">
        <v>12.62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134.6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318.85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-24.850000000000023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0.12283333333333335</v>
      </c>
      <c r="C32" s="72"/>
    </row>
    <row r="33" spans="1:3" ht="12.75">
      <c r="A33" t="s">
        <v>23</v>
      </c>
      <c r="B33" s="13">
        <f>B25/B2</f>
        <v>0.08973333333333333</v>
      </c>
      <c r="C33" s="72"/>
    </row>
    <row r="34" spans="1:3" ht="12.75">
      <c r="A34" t="s">
        <v>27</v>
      </c>
      <c r="B34" s="13">
        <f>B27/B2</f>
        <v>0.21256666666666668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5" t="s">
        <v>30</v>
      </c>
    </row>
    <row r="2" spans="1:3" ht="12.75">
      <c r="A2" t="s">
        <v>29</v>
      </c>
      <c r="B2" s="9">
        <v>20</v>
      </c>
      <c r="C2" s="72"/>
    </row>
    <row r="3" spans="1:3" ht="12.75">
      <c r="A3" t="s">
        <v>145</v>
      </c>
      <c r="B3" s="10">
        <v>13.24</v>
      </c>
      <c r="C3" s="72"/>
    </row>
    <row r="4" spans="1:3" ht="12.75">
      <c r="A4" t="s">
        <v>28</v>
      </c>
      <c r="B4" s="2">
        <f>B2*B3</f>
        <v>264.8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15.2</v>
      </c>
      <c r="C7" s="72"/>
    </row>
    <row r="8" spans="1:3" ht="12.75">
      <c r="A8" s="1" t="s">
        <v>9</v>
      </c>
      <c r="B8" s="11">
        <v>19.6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24.58</v>
      </c>
      <c r="C11" s="72"/>
    </row>
    <row r="12" spans="1:3" ht="12.75">
      <c r="A12" s="1" t="s">
        <v>11</v>
      </c>
      <c r="B12" s="11">
        <v>9.86</v>
      </c>
      <c r="C12" s="72"/>
    </row>
    <row r="13" spans="1:3" ht="12.75">
      <c r="A13" s="1" t="s">
        <v>13</v>
      </c>
      <c r="B13" s="11">
        <v>19.08</v>
      </c>
      <c r="C13" s="72"/>
    </row>
    <row r="14" spans="1:3" ht="12.75">
      <c r="A14" s="1" t="s">
        <v>14</v>
      </c>
      <c r="B14" s="11">
        <v>18.4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2.3</v>
      </c>
      <c r="C17" s="72"/>
    </row>
    <row r="18" spans="1:3" ht="12.75">
      <c r="A18" t="s">
        <v>2</v>
      </c>
      <c r="B18" s="2">
        <f>SUM(B7:B17)</f>
        <v>110.52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</v>
      </c>
      <c r="C21" s="72"/>
    </row>
    <row r="22" spans="1:3" ht="12.75">
      <c r="A22" s="1" t="s">
        <v>19</v>
      </c>
      <c r="B22" s="7">
        <v>20.9</v>
      </c>
      <c r="C22" s="72"/>
    </row>
    <row r="23" spans="1:3" ht="12.75">
      <c r="A23" s="1" t="s">
        <v>20</v>
      </c>
      <c r="B23" s="7">
        <v>13.04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135.14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245.65999999999997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19.140000000000043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5.526</v>
      </c>
      <c r="C32" s="72"/>
    </row>
    <row r="33" spans="1:3" ht="12.75">
      <c r="A33" t="s">
        <v>23</v>
      </c>
      <c r="B33" s="2">
        <f>B25/B2</f>
        <v>6.757</v>
      </c>
      <c r="C33" s="72"/>
    </row>
    <row r="34" spans="1:3" ht="12.75">
      <c r="A34" t="s">
        <v>27</v>
      </c>
      <c r="B34" s="2">
        <f>B27/B2</f>
        <v>12.282999999999998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123</v>
      </c>
      <c r="B1" s="23" t="s">
        <v>0</v>
      </c>
      <c r="C1" s="75" t="s">
        <v>30</v>
      </c>
    </row>
    <row r="2" spans="1:3" ht="12.75">
      <c r="A2" t="s">
        <v>29</v>
      </c>
      <c r="B2" s="9">
        <v>37</v>
      </c>
      <c r="C2" s="72"/>
    </row>
    <row r="3" spans="1:3" ht="12.75">
      <c r="A3" t="s">
        <v>145</v>
      </c>
      <c r="B3" s="12">
        <v>7.2</v>
      </c>
      <c r="C3" s="72" t="s">
        <v>154</v>
      </c>
    </row>
    <row r="4" spans="1:3" ht="12.75">
      <c r="A4" t="s">
        <v>28</v>
      </c>
      <c r="B4" s="2">
        <f>B2*B3</f>
        <v>266.40000000000003</v>
      </c>
      <c r="C4" s="72" t="s">
        <v>155</v>
      </c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42</v>
      </c>
      <c r="C7" s="72" t="s">
        <v>148</v>
      </c>
    </row>
    <row r="8" spans="1:3" ht="12.75">
      <c r="A8" s="1" t="s">
        <v>9</v>
      </c>
      <c r="B8" s="11">
        <v>27.8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7.39</v>
      </c>
      <c r="C11" s="72"/>
    </row>
    <row r="12" spans="1:3" ht="12.75">
      <c r="A12" s="1" t="s">
        <v>11</v>
      </c>
      <c r="B12" s="11">
        <v>9.8</v>
      </c>
      <c r="C12" s="72"/>
    </row>
    <row r="13" spans="1:3" ht="12.75">
      <c r="A13" s="1" t="s">
        <v>13</v>
      </c>
      <c r="B13" s="11">
        <v>20.62</v>
      </c>
      <c r="C13" s="72"/>
    </row>
    <row r="14" spans="1:3" ht="12.75">
      <c r="A14" s="1" t="s">
        <v>14</v>
      </c>
      <c r="B14" s="11">
        <v>19.92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149</v>
      </c>
    </row>
    <row r="17" spans="1:3" ht="12.75">
      <c r="A17" s="1" t="s">
        <v>17</v>
      </c>
      <c r="B17" s="12">
        <v>2.91</v>
      </c>
      <c r="C17" s="72"/>
    </row>
    <row r="18" spans="1:3" ht="12.75">
      <c r="A18" t="s">
        <v>2</v>
      </c>
      <c r="B18" s="2">
        <f>SUM(B7:B17)</f>
        <v>139.69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7.44</v>
      </c>
      <c r="C21" s="72"/>
    </row>
    <row r="22" spans="1:3" ht="12.75">
      <c r="A22" s="1" t="s">
        <v>19</v>
      </c>
      <c r="B22" s="7">
        <v>23.39</v>
      </c>
      <c r="C22" s="72"/>
    </row>
    <row r="23" spans="1:3" ht="12.75">
      <c r="A23" s="1" t="s">
        <v>20</v>
      </c>
      <c r="B23" s="7">
        <v>13.29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138.12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277.81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-11.409999999999968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3.7754054054054054</v>
      </c>
      <c r="C32" s="72"/>
    </row>
    <row r="33" spans="1:3" ht="12.75">
      <c r="A33" t="s">
        <v>23</v>
      </c>
      <c r="B33" s="2">
        <f>B25/B2</f>
        <v>3.732972972972973</v>
      </c>
      <c r="C33" s="72"/>
    </row>
    <row r="34" spans="1:3" ht="12.75">
      <c r="A34" t="s">
        <v>27</v>
      </c>
      <c r="B34" s="2">
        <f>B27/B2</f>
        <v>7.508378378378379</v>
      </c>
      <c r="C34" s="72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5" t="s">
        <v>30</v>
      </c>
    </row>
    <row r="2" spans="1:3" ht="12.75">
      <c r="A2" t="s">
        <v>29</v>
      </c>
      <c r="B2" s="9">
        <v>71</v>
      </c>
      <c r="C2" s="72"/>
    </row>
    <row r="3" spans="1:3" ht="12.75">
      <c r="A3" t="s">
        <v>145</v>
      </c>
      <c r="B3" s="12">
        <v>3.07</v>
      </c>
      <c r="C3" s="72"/>
    </row>
    <row r="4" spans="1:3" ht="12.75">
      <c r="A4" t="s">
        <v>28</v>
      </c>
      <c r="B4" s="2">
        <f>B2*B3</f>
        <v>217.97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</v>
      </c>
      <c r="C7" s="72"/>
    </row>
    <row r="8" spans="1:3" ht="12.75">
      <c r="A8" s="1" t="s">
        <v>9</v>
      </c>
      <c r="B8" s="11">
        <v>5.2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48.17</v>
      </c>
      <c r="C11" s="72"/>
    </row>
    <row r="12" spans="1:3" ht="12.75">
      <c r="A12" s="1" t="s">
        <v>11</v>
      </c>
      <c r="B12" s="11">
        <v>12.01</v>
      </c>
      <c r="C12" s="72"/>
    </row>
    <row r="13" spans="1:3" ht="12.75">
      <c r="A13" s="1" t="s">
        <v>13</v>
      </c>
      <c r="B13" s="11">
        <v>22.78</v>
      </c>
      <c r="C13" s="72"/>
    </row>
    <row r="14" spans="1:3" ht="12.75">
      <c r="A14" s="1" t="s">
        <v>14</v>
      </c>
      <c r="B14" s="11">
        <v>19.14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2.61</v>
      </c>
      <c r="C17" s="72"/>
    </row>
    <row r="18" spans="1:3" ht="12.75">
      <c r="A18" t="s">
        <v>2</v>
      </c>
      <c r="B18" s="2">
        <f>SUM(B7:B17)</f>
        <v>125.41000000000001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7.9</v>
      </c>
      <c r="C21" s="72"/>
    </row>
    <row r="22" spans="1:3" ht="12.75">
      <c r="A22" s="1" t="s">
        <v>19</v>
      </c>
      <c r="B22" s="7">
        <v>22.85</v>
      </c>
      <c r="C22" s="72"/>
    </row>
    <row r="23" spans="1:3" ht="12.75">
      <c r="A23" s="1" t="s">
        <v>20</v>
      </c>
      <c r="B23" s="7">
        <v>13.7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138.45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263.86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-45.890000000000015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1.7663380281690142</v>
      </c>
      <c r="C32" s="72"/>
    </row>
    <row r="33" spans="1:3" ht="12.75">
      <c r="A33" t="s">
        <v>23</v>
      </c>
      <c r="B33" s="2">
        <f>B25/B2</f>
        <v>1.9499999999999997</v>
      </c>
      <c r="C33" s="72"/>
    </row>
    <row r="34" spans="1:3" ht="12.75">
      <c r="A34" t="s">
        <v>27</v>
      </c>
      <c r="B34" s="2">
        <f>B27/B2</f>
        <v>3.716338028169014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5" t="s">
        <v>30</v>
      </c>
    </row>
    <row r="2" spans="1:3" ht="12.75">
      <c r="A2" t="s">
        <v>29</v>
      </c>
      <c r="B2" s="9">
        <v>950</v>
      </c>
      <c r="C2" s="72"/>
    </row>
    <row r="3" spans="1:3" ht="12.75">
      <c r="A3" t="s">
        <v>145</v>
      </c>
      <c r="B3" s="10">
        <v>0.285</v>
      </c>
      <c r="C3" s="72"/>
    </row>
    <row r="4" spans="1:3" ht="12.75">
      <c r="A4" t="s">
        <v>28</v>
      </c>
      <c r="B4" s="2">
        <f>B2*B3</f>
        <v>270.75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33.5</v>
      </c>
      <c r="C7" s="72"/>
    </row>
    <row r="8" spans="1:3" ht="12.75">
      <c r="A8" s="1" t="s">
        <v>9</v>
      </c>
      <c r="B8" s="11">
        <v>11.4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15.23</v>
      </c>
      <c r="C11" s="72"/>
    </row>
    <row r="12" spans="1:3" ht="12.75">
      <c r="A12" s="1" t="s">
        <v>11</v>
      </c>
      <c r="B12" s="11">
        <v>11.91</v>
      </c>
      <c r="C12" s="74" t="s">
        <v>156</v>
      </c>
    </row>
    <row r="13" spans="1:3" ht="12.75">
      <c r="A13" s="1" t="s">
        <v>13</v>
      </c>
      <c r="B13" s="11">
        <v>16.57</v>
      </c>
      <c r="C13" s="72"/>
    </row>
    <row r="14" spans="1:3" ht="12.75">
      <c r="A14" s="1" t="s">
        <v>14</v>
      </c>
      <c r="B14" s="11">
        <v>16.79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2.27</v>
      </c>
      <c r="C17" s="72"/>
    </row>
    <row r="18" spans="1:3" ht="12.75">
      <c r="A18" t="s">
        <v>2</v>
      </c>
      <c r="B18" s="2">
        <f>SUM(B7:B17)</f>
        <v>109.16999999999997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6.64</v>
      </c>
      <c r="C21" s="72"/>
    </row>
    <row r="22" spans="1:3" ht="12.75">
      <c r="A22" s="1" t="s">
        <v>19</v>
      </c>
      <c r="B22" s="7">
        <v>18.74</v>
      </c>
      <c r="C22" s="72"/>
    </row>
    <row r="23" spans="1:3" ht="12.75">
      <c r="A23" s="1" t="s">
        <v>20</v>
      </c>
      <c r="B23" s="7">
        <v>11.16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130.54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239.70999999999998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31.04000000000002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0.11491578947368418</v>
      </c>
      <c r="C32" s="72"/>
    </row>
    <row r="33" spans="1:3" ht="12.75">
      <c r="A33" t="s">
        <v>23</v>
      </c>
      <c r="B33" s="13">
        <f>B25/B2</f>
        <v>0.13741052631578946</v>
      </c>
      <c r="C33" s="72"/>
    </row>
    <row r="34" spans="1:3" ht="12.75">
      <c r="A34" t="s">
        <v>27</v>
      </c>
      <c r="B34" s="13">
        <f>B27/B2</f>
        <v>0.2523263157894737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5" t="s">
        <v>30</v>
      </c>
    </row>
    <row r="2" spans="1:3" ht="12.75">
      <c r="A2" t="s">
        <v>29</v>
      </c>
      <c r="B2" s="9">
        <v>1800</v>
      </c>
      <c r="C2" s="72"/>
    </row>
    <row r="3" spans="1:3" ht="12.75">
      <c r="A3" t="s">
        <v>145</v>
      </c>
      <c r="B3" s="10">
        <v>0.09</v>
      </c>
      <c r="C3" s="72"/>
    </row>
    <row r="4" spans="1:3" ht="12.75">
      <c r="A4" t="s">
        <v>28</v>
      </c>
      <c r="B4" s="2">
        <f>B2*B3</f>
        <v>162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9.5</v>
      </c>
      <c r="C7" s="72"/>
    </row>
    <row r="8" spans="1:3" ht="12.75">
      <c r="A8" s="1" t="s">
        <v>9</v>
      </c>
      <c r="B8" s="11">
        <v>3.1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27.57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20.11</v>
      </c>
      <c r="C13" s="72"/>
    </row>
    <row r="14" spans="1:3" ht="12.75">
      <c r="A14" s="1" t="s">
        <v>14</v>
      </c>
      <c r="B14" s="11">
        <v>18.21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1.7</v>
      </c>
      <c r="C17" s="72"/>
    </row>
    <row r="18" spans="1:3" ht="12.75">
      <c r="A18" t="s">
        <v>2</v>
      </c>
      <c r="B18" s="2">
        <f>SUM(B7:B17)</f>
        <v>81.69000000000001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7.29</v>
      </c>
      <c r="C21" s="72"/>
    </row>
    <row r="22" spans="1:3" ht="12.75">
      <c r="A22" s="1" t="s">
        <v>19</v>
      </c>
      <c r="B22" s="7">
        <v>21.18</v>
      </c>
      <c r="C22" s="72"/>
    </row>
    <row r="23" spans="1:3" ht="12.75">
      <c r="A23" s="1" t="s">
        <v>20</v>
      </c>
      <c r="B23" s="7">
        <v>12.81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135.28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216.97000000000003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-54.97000000000003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13">
        <f>B18/B2</f>
        <v>0.04538333333333334</v>
      </c>
      <c r="C32" s="72"/>
    </row>
    <row r="33" spans="1:3" ht="12.75">
      <c r="A33" t="s">
        <v>23</v>
      </c>
      <c r="B33" s="13">
        <f>B25/B2</f>
        <v>0.07515555555555556</v>
      </c>
      <c r="C33" s="72"/>
    </row>
    <row r="34" spans="1:3" ht="12.75">
      <c r="A34" t="s">
        <v>27</v>
      </c>
      <c r="B34" s="13">
        <f>B27/B2</f>
        <v>0.1205388888888889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5" t="s">
        <v>30</v>
      </c>
    </row>
    <row r="2" spans="1:3" ht="12.75">
      <c r="A2" t="s">
        <v>29</v>
      </c>
      <c r="B2" s="9">
        <v>55</v>
      </c>
      <c r="C2" s="72"/>
    </row>
    <row r="3" spans="1:3" ht="12.75">
      <c r="A3" t="s">
        <v>145</v>
      </c>
      <c r="B3" s="12">
        <v>6.29</v>
      </c>
      <c r="C3" s="72"/>
    </row>
    <row r="4" spans="1:3" ht="12.75">
      <c r="A4" t="s">
        <v>28</v>
      </c>
      <c r="B4" s="2">
        <f>B2*B3</f>
        <v>345.95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13.8</v>
      </c>
      <c r="C7" s="72"/>
    </row>
    <row r="8" spans="1:3" ht="12.75">
      <c r="A8" s="1" t="s">
        <v>9</v>
      </c>
      <c r="B8" s="11">
        <v>23.7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78.17</v>
      </c>
      <c r="C11" s="72"/>
    </row>
    <row r="12" spans="1:3" ht="12.75">
      <c r="A12" s="1" t="s">
        <v>11</v>
      </c>
      <c r="B12" s="11">
        <v>9.73</v>
      </c>
      <c r="C12" s="72"/>
    </row>
    <row r="13" spans="1:3" ht="12.75">
      <c r="A13" s="1" t="s">
        <v>13</v>
      </c>
      <c r="B13" s="11">
        <v>17.94</v>
      </c>
      <c r="C13" s="72"/>
    </row>
    <row r="14" spans="1:3" ht="12.75">
      <c r="A14" s="1" t="s">
        <v>14</v>
      </c>
      <c r="B14" s="11">
        <v>16.84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3.75</v>
      </c>
      <c r="C17" s="72"/>
    </row>
    <row r="18" spans="1:3" ht="12.75">
      <c r="A18" t="s">
        <v>2</v>
      </c>
      <c r="B18" s="2">
        <f>SUM(B7:B17)</f>
        <v>180.43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6.87</v>
      </c>
      <c r="C21" s="72"/>
    </row>
    <row r="22" spans="1:3" ht="12.75">
      <c r="A22" s="1" t="s">
        <v>19</v>
      </c>
      <c r="B22" s="7">
        <v>19.64</v>
      </c>
      <c r="C22" s="72"/>
    </row>
    <row r="23" spans="1:3" ht="12.75">
      <c r="A23" s="1" t="s">
        <v>20</v>
      </c>
      <c r="B23" s="7">
        <v>10.81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131.32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311.75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34.19999999999999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3.2805454545454547</v>
      </c>
      <c r="C32" s="72"/>
    </row>
    <row r="33" spans="1:3" ht="12.75">
      <c r="A33" t="s">
        <v>23</v>
      </c>
      <c r="B33" s="2">
        <f>B25/B2</f>
        <v>2.3876363636363633</v>
      </c>
      <c r="C33" s="72"/>
    </row>
    <row r="34" spans="1:3" ht="12.75">
      <c r="A34" t="s">
        <v>27</v>
      </c>
      <c r="B34" s="2">
        <f>B27/B2</f>
        <v>5.668181818181818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9"/>
      <c r="B1" s="50" t="s">
        <v>144</v>
      </c>
      <c r="C1" s="50" t="s">
        <v>60</v>
      </c>
      <c r="D1" s="50" t="s">
        <v>116</v>
      </c>
      <c r="E1" s="51" t="s">
        <v>68</v>
      </c>
      <c r="F1" s="50" t="s">
        <v>72</v>
      </c>
      <c r="G1" s="50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42" t="s">
        <v>117</v>
      </c>
      <c r="E2" s="48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55" t="s">
        <v>48</v>
      </c>
      <c r="B3" s="43">
        <f>HRSW!B4</f>
        <v>339.57</v>
      </c>
      <c r="C3" s="43">
        <f>HRSW!B18</f>
        <v>168.85</v>
      </c>
      <c r="D3" s="16">
        <f>B3-C3</f>
        <v>170.72</v>
      </c>
      <c r="E3" s="18">
        <v>300</v>
      </c>
      <c r="F3" s="19">
        <f aca="true" t="shared" si="0" ref="F3:F17">B3*E3</f>
        <v>101871</v>
      </c>
      <c r="G3" s="19">
        <f aca="true" t="shared" si="1" ref="G3:G17">E3*C3</f>
        <v>50655</v>
      </c>
      <c r="H3" s="30">
        <f>F3-G3</f>
        <v>51216</v>
      </c>
    </row>
    <row r="4" spans="1:8" ht="12.75">
      <c r="A4" s="55" t="s">
        <v>49</v>
      </c>
      <c r="B4" s="43">
        <f>Durum!B4</f>
        <v>280.41</v>
      </c>
      <c r="C4" s="43">
        <f>Durum!B18</f>
        <v>150.23999999999998</v>
      </c>
      <c r="D4" s="16">
        <f aca="true" t="shared" si="2" ref="D4:D17">B4-C4</f>
        <v>130.17000000000004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50</v>
      </c>
      <c r="B5" s="43">
        <f>Barley!B4</f>
        <v>337.35</v>
      </c>
      <c r="C5" s="43">
        <f>Barley!B18</f>
        <v>159.51</v>
      </c>
      <c r="D5" s="16">
        <f t="shared" si="2"/>
        <v>177.84000000000003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520</v>
      </c>
      <c r="C6" s="43">
        <f>Corn!B18</f>
        <v>350.18000000000006</v>
      </c>
      <c r="D6" s="16">
        <f t="shared" si="2"/>
        <v>169.81999999999994</v>
      </c>
      <c r="E6" s="18">
        <v>700</v>
      </c>
      <c r="F6" s="19">
        <f t="shared" si="0"/>
        <v>364000</v>
      </c>
      <c r="G6" s="19">
        <f t="shared" si="1"/>
        <v>245126.00000000006</v>
      </c>
      <c r="H6" s="30">
        <f t="shared" si="3"/>
        <v>118873.99999999994</v>
      </c>
    </row>
    <row r="7" spans="1:8" ht="12.75">
      <c r="A7" s="55" t="s">
        <v>25</v>
      </c>
      <c r="B7" s="43">
        <f>Soyb!B4</f>
        <v>376.72</v>
      </c>
      <c r="C7" s="43">
        <f>Soyb!B18</f>
        <v>157.99</v>
      </c>
      <c r="D7" s="16">
        <f t="shared" si="2"/>
        <v>218.73000000000002</v>
      </c>
      <c r="E7" s="18">
        <v>1000</v>
      </c>
      <c r="F7" s="19">
        <f t="shared" si="0"/>
        <v>376720</v>
      </c>
      <c r="G7" s="19">
        <f t="shared" si="1"/>
        <v>157990</v>
      </c>
      <c r="H7" s="30">
        <f t="shared" si="3"/>
        <v>218730</v>
      </c>
    </row>
    <row r="8" spans="1:8" ht="12.75">
      <c r="A8" s="55" t="s">
        <v>78</v>
      </c>
      <c r="B8" s="43">
        <f>Drybean!B4</f>
        <v>496</v>
      </c>
      <c r="C8" s="43">
        <f>Drybean!B18</f>
        <v>230.94000000000003</v>
      </c>
      <c r="D8" s="16">
        <f t="shared" si="2"/>
        <v>265.05999999999995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51</v>
      </c>
      <c r="B9" s="43">
        <f>Oil_SF!B4</f>
        <v>318.86</v>
      </c>
      <c r="C9" s="43">
        <f>Oil_SF!B18</f>
        <v>172.41000000000003</v>
      </c>
      <c r="D9" s="16">
        <f t="shared" si="2"/>
        <v>146.45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52</v>
      </c>
      <c r="B10" s="43">
        <f>Conf_SF!B4</f>
        <v>431.55</v>
      </c>
      <c r="C10" s="43">
        <f>Conf_SF!B18</f>
        <v>208.51999999999998</v>
      </c>
      <c r="D10" s="16">
        <f t="shared" si="2"/>
        <v>223.03000000000003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53</v>
      </c>
      <c r="B11" s="43">
        <f>Canola!B4</f>
        <v>294</v>
      </c>
      <c r="C11" s="43">
        <f>Canola!B18</f>
        <v>184.25000000000003</v>
      </c>
      <c r="D11" s="16">
        <f t="shared" si="2"/>
        <v>109.74999999999997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54</v>
      </c>
      <c r="B12" s="43">
        <f>Flax!B4</f>
        <v>264.8</v>
      </c>
      <c r="C12" s="43">
        <f>Flax!B18</f>
        <v>110.52</v>
      </c>
      <c r="D12" s="16">
        <f t="shared" si="2"/>
        <v>154.28000000000003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122</v>
      </c>
      <c r="B13" s="43">
        <f>Peas!B4</f>
        <v>266.40000000000003</v>
      </c>
      <c r="C13" s="43">
        <f>Peas!B18</f>
        <v>139.69</v>
      </c>
      <c r="D13" s="16">
        <f t="shared" si="2"/>
        <v>126.71000000000004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55</v>
      </c>
      <c r="B14" s="43">
        <f>Oats!B4</f>
        <v>217.97</v>
      </c>
      <c r="C14" s="43">
        <f>Oats!B18</f>
        <v>125.41000000000001</v>
      </c>
      <c r="D14" s="16">
        <f t="shared" si="2"/>
        <v>92.55999999999999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92</v>
      </c>
      <c r="B15" s="43">
        <f>'Wint.Wht'!B4</f>
        <v>345.95</v>
      </c>
      <c r="C15" s="43">
        <f>'Wint.Wht'!B18</f>
        <v>180.43</v>
      </c>
      <c r="D15" s="16">
        <f t="shared" si="2"/>
        <v>165.51999999999998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56</v>
      </c>
      <c r="B16" s="43">
        <f>Millet!B4</f>
        <v>162</v>
      </c>
      <c r="C16" s="43">
        <f>Millet!B18</f>
        <v>81.69000000000001</v>
      </c>
      <c r="D16" s="16">
        <f t="shared" si="2"/>
        <v>80.30999999999999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57</v>
      </c>
      <c r="B17" s="43">
        <f>'Wint.Wht'!B4</f>
        <v>345.95</v>
      </c>
      <c r="C17" s="43">
        <f>'Wint.Wht'!B18</f>
        <v>180.43</v>
      </c>
      <c r="D17" s="16">
        <f t="shared" si="2"/>
        <v>165.51999999999998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74</v>
      </c>
      <c r="B18" s="14"/>
      <c r="C18" s="14"/>
      <c r="D18" s="14"/>
      <c r="E18" s="20">
        <f>SUM(E3:E17)</f>
        <v>2000</v>
      </c>
      <c r="F18" s="20">
        <f>SUM(F3:F17)</f>
        <v>842591</v>
      </c>
      <c r="G18" s="20">
        <f>SUM(G3:G17)</f>
        <v>453771.00000000006</v>
      </c>
      <c r="H18" s="34">
        <f>SUM(H3:H17)</f>
        <v>388819.99999999994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7" t="s">
        <v>47</v>
      </c>
      <c r="D20" s="87"/>
      <c r="E20" s="87"/>
      <c r="F20" s="3"/>
      <c r="G20" s="3"/>
      <c r="H20" s="3"/>
    </row>
    <row r="21" spans="1:8" ht="12.75">
      <c r="A21" s="57" t="s">
        <v>70</v>
      </c>
      <c r="B21" s="58"/>
      <c r="C21" s="58"/>
      <c r="D21" s="59"/>
      <c r="E21" s="58" t="s">
        <v>71</v>
      </c>
      <c r="F21" s="58"/>
      <c r="G21" s="58"/>
      <c r="H21" s="60"/>
    </row>
    <row r="22" spans="1:8" ht="12.75">
      <c r="A22" s="55" t="s">
        <v>28</v>
      </c>
      <c r="B22" s="4"/>
      <c r="C22" s="19">
        <f>F18</f>
        <v>842591</v>
      </c>
      <c r="D22" s="4"/>
      <c r="E22" s="4" t="s">
        <v>65</v>
      </c>
      <c r="F22" s="4"/>
      <c r="G22" s="61">
        <f>G18</f>
        <v>453771.00000000006</v>
      </c>
      <c r="H22" s="62"/>
    </row>
    <row r="23" spans="1:8" ht="12.75">
      <c r="A23" s="88" t="s">
        <v>75</v>
      </c>
      <c r="B23" s="86"/>
      <c r="C23" s="18">
        <v>0</v>
      </c>
      <c r="D23" s="67" t="s">
        <v>67</v>
      </c>
      <c r="E23" s="86" t="s">
        <v>118</v>
      </c>
      <c r="F23" s="86"/>
      <c r="G23" s="18">
        <v>46700</v>
      </c>
      <c r="H23" s="68" t="s">
        <v>67</v>
      </c>
    </row>
    <row r="24" spans="1:11" ht="12.75">
      <c r="A24" s="84"/>
      <c r="B24" s="85"/>
      <c r="C24" s="18">
        <v>0</v>
      </c>
      <c r="D24" s="4"/>
      <c r="E24" s="86" t="s">
        <v>64</v>
      </c>
      <c r="F24" s="86"/>
      <c r="G24" s="18">
        <v>188000</v>
      </c>
      <c r="H24" s="64"/>
      <c r="K24" s="69"/>
    </row>
    <row r="25" spans="1:8" ht="12.75">
      <c r="A25" s="84"/>
      <c r="B25" s="85"/>
      <c r="C25" s="18">
        <v>0</v>
      </c>
      <c r="D25" s="4"/>
      <c r="E25" s="86" t="s">
        <v>119</v>
      </c>
      <c r="F25" s="86"/>
      <c r="G25" s="18">
        <v>0</v>
      </c>
      <c r="H25" s="64"/>
    </row>
    <row r="26" spans="1:8" ht="12.75">
      <c r="A26" s="84"/>
      <c r="B26" s="85"/>
      <c r="C26" s="18">
        <v>0</v>
      </c>
      <c r="D26" s="4"/>
      <c r="E26" s="86" t="s">
        <v>66</v>
      </c>
      <c r="F26" s="86"/>
      <c r="G26" s="18">
        <v>0</v>
      </c>
      <c r="H26" s="64"/>
    </row>
    <row r="27" spans="1:8" ht="12.75">
      <c r="A27" s="84"/>
      <c r="B27" s="85"/>
      <c r="C27" s="18">
        <v>0</v>
      </c>
      <c r="D27" s="4"/>
      <c r="E27" s="85"/>
      <c r="F27" s="85"/>
      <c r="G27" s="18">
        <v>0</v>
      </c>
      <c r="H27" s="64"/>
    </row>
    <row r="28" spans="1:8" ht="12.75">
      <c r="A28" s="84"/>
      <c r="B28" s="85"/>
      <c r="C28" s="18">
        <v>0</v>
      </c>
      <c r="D28" s="4"/>
      <c r="E28" s="85"/>
      <c r="F28" s="85"/>
      <c r="G28" s="18">
        <v>0</v>
      </c>
      <c r="H28" s="64"/>
    </row>
    <row r="29" spans="1:8" ht="12.75">
      <c r="A29" s="84" t="s">
        <v>77</v>
      </c>
      <c r="B29" s="85"/>
      <c r="C29" s="22">
        <v>0</v>
      </c>
      <c r="D29" s="63"/>
      <c r="E29" s="85" t="s">
        <v>76</v>
      </c>
      <c r="F29" s="85"/>
      <c r="G29" s="22">
        <v>13400</v>
      </c>
      <c r="H29" s="64"/>
    </row>
    <row r="30" spans="1:8" ht="12.75">
      <c r="A30" s="55" t="s">
        <v>63</v>
      </c>
      <c r="B30" s="4"/>
      <c r="C30" s="19">
        <f>SUM(C22:C29)</f>
        <v>842591</v>
      </c>
      <c r="D30" s="4"/>
      <c r="E30" s="4" t="s">
        <v>63</v>
      </c>
      <c r="F30" s="4"/>
      <c r="G30" s="28">
        <f>SUM(G22:G29)</f>
        <v>701871</v>
      </c>
      <c r="H30" s="62"/>
    </row>
    <row r="31" spans="1:8" ht="12.75">
      <c r="A31" s="65" t="s">
        <v>120</v>
      </c>
      <c r="B31" s="3"/>
      <c r="C31" s="3"/>
      <c r="D31" s="3"/>
      <c r="E31" s="3"/>
      <c r="F31" s="3"/>
      <c r="G31" s="70">
        <f>C30-G30</f>
        <v>140720</v>
      </c>
      <c r="H31" s="66"/>
    </row>
    <row r="32" ht="12.75">
      <c r="G32" s="6"/>
    </row>
    <row r="33" spans="1:8" ht="12.75">
      <c r="A33" s="46" t="s">
        <v>132</v>
      </c>
      <c r="B33" s="82"/>
      <c r="C33" s="82"/>
      <c r="D33" s="82"/>
      <c r="E33" s="82"/>
      <c r="F33" s="71" t="s">
        <v>133</v>
      </c>
      <c r="G33" s="83"/>
      <c r="H33" s="83"/>
    </row>
    <row r="34" spans="3:6" ht="12.75">
      <c r="C34" s="45"/>
      <c r="D34" s="45"/>
      <c r="E34" s="45"/>
      <c r="F34" s="45"/>
    </row>
    <row r="35" spans="1:12" ht="12.75">
      <c r="A35" t="s">
        <v>30</v>
      </c>
      <c r="B35" s="81" t="s">
        <v>134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121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55" t="s">
        <v>48</v>
      </c>
      <c r="B42" s="28">
        <f>$E3*HRSW!$B7</f>
        <v>6432</v>
      </c>
      <c r="C42" s="28">
        <f>$E3*HRSW!$B8</f>
        <v>6540</v>
      </c>
      <c r="D42" s="28">
        <f>$E3*HRSW!$B9</f>
        <v>1650</v>
      </c>
      <c r="E42" s="28">
        <f>$E3*HRSW!$B10</f>
        <v>0</v>
      </c>
      <c r="F42" s="28">
        <f>$E3*HRSW!$B11</f>
        <v>20364</v>
      </c>
      <c r="G42" s="28">
        <f>$E3*HRSW!$B12</f>
        <v>2766</v>
      </c>
      <c r="H42" s="28">
        <f>$E3*HRSW!$B13</f>
        <v>5996.999999999999</v>
      </c>
      <c r="I42" s="28">
        <f>$E3*HRSW!$B14</f>
        <v>5403.000000000001</v>
      </c>
      <c r="J42" s="28">
        <f>$E3*HRSW!$B15</f>
        <v>0</v>
      </c>
      <c r="K42" s="28">
        <f>$E3*HRSW!$B16</f>
        <v>450</v>
      </c>
      <c r="L42" s="29">
        <f>$E3*HRSW!$B17</f>
        <v>1053</v>
      </c>
    </row>
    <row r="43" spans="1:12" ht="12.75">
      <c r="A43" s="55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76230</v>
      </c>
      <c r="C45" s="19">
        <f>$E6*Corn!$B8</f>
        <v>15820.000000000002</v>
      </c>
      <c r="D45" s="19">
        <f>$E6*Corn!$B9</f>
        <v>0</v>
      </c>
      <c r="E45" s="19">
        <f>$E6*Corn!$B10</f>
        <v>0</v>
      </c>
      <c r="F45" s="19">
        <f>$E6*Corn!$B11</f>
        <v>66948</v>
      </c>
      <c r="G45" s="19">
        <f>$E6*Corn!$B12</f>
        <v>22442</v>
      </c>
      <c r="H45" s="19">
        <f>$E6*Corn!$B13</f>
        <v>21203</v>
      </c>
      <c r="I45" s="19">
        <f>$E6*Corn!$B14</f>
        <v>17220</v>
      </c>
      <c r="J45" s="19">
        <f>$E6*Corn!$B15</f>
        <v>19110</v>
      </c>
      <c r="K45" s="19">
        <f>$E6*Corn!$B16</f>
        <v>1050</v>
      </c>
      <c r="L45" s="30">
        <f>$E6*Corn!$B17</f>
        <v>5103</v>
      </c>
    </row>
    <row r="46" spans="1:12" ht="12.75">
      <c r="A46" s="55" t="s">
        <v>25</v>
      </c>
      <c r="B46" s="19">
        <f>$E7*Soyb!$B7</f>
        <v>69600</v>
      </c>
      <c r="C46" s="19">
        <f>$E7*Soyb!$B8</f>
        <v>22600</v>
      </c>
      <c r="D46" s="19">
        <f>$E7*Soyb!$B9</f>
        <v>0</v>
      </c>
      <c r="E46" s="19">
        <f>$E7*Soyb!$B10</f>
        <v>7000</v>
      </c>
      <c r="F46" s="19">
        <f>$E7*Soyb!$B11</f>
        <v>2780</v>
      </c>
      <c r="G46" s="19">
        <f>$E7*Soyb!$B12</f>
        <v>12340</v>
      </c>
      <c r="H46" s="19">
        <f>$E7*Soyb!$B13</f>
        <v>17670</v>
      </c>
      <c r="I46" s="19">
        <f>$E7*Soyb!$B14</f>
        <v>17960</v>
      </c>
      <c r="J46" s="19">
        <f>$E7*Soyb!$B15</f>
        <v>0</v>
      </c>
      <c r="K46" s="19">
        <f>$E7*Soyb!$B16</f>
        <v>4750</v>
      </c>
      <c r="L46" s="30">
        <f>$E7*Soyb!$B17</f>
        <v>3290</v>
      </c>
    </row>
    <row r="47" spans="1:12" ht="12.75">
      <c r="A47" s="55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92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74</v>
      </c>
      <c r="B56" s="20">
        <f aca="true" t="shared" si="4" ref="B56:L56">SUM(B42:B55)</f>
        <v>152262</v>
      </c>
      <c r="C56" s="20">
        <f t="shared" si="4"/>
        <v>44960</v>
      </c>
      <c r="D56" s="20">
        <f t="shared" si="4"/>
        <v>1650</v>
      </c>
      <c r="E56" s="20">
        <f t="shared" si="4"/>
        <v>7000</v>
      </c>
      <c r="F56" s="20">
        <f t="shared" si="4"/>
        <v>90092</v>
      </c>
      <c r="G56" s="20">
        <f t="shared" si="4"/>
        <v>37548</v>
      </c>
      <c r="H56" s="20">
        <f t="shared" si="4"/>
        <v>44870</v>
      </c>
      <c r="I56" s="20">
        <f t="shared" si="4"/>
        <v>40583</v>
      </c>
      <c r="J56" s="20">
        <f t="shared" si="4"/>
        <v>19110</v>
      </c>
      <c r="K56" s="20">
        <f t="shared" si="4"/>
        <v>6250</v>
      </c>
      <c r="L56" s="34">
        <f t="shared" si="4"/>
        <v>9446</v>
      </c>
    </row>
    <row r="57" spans="1:12" ht="12.75">
      <c r="A57" s="33" t="s">
        <v>91</v>
      </c>
      <c r="B57" s="20"/>
      <c r="C57" s="34"/>
      <c r="D57" s="35">
        <f>SUM(B56:L56)</f>
        <v>453771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3" t="s">
        <v>30</v>
      </c>
    </row>
    <row r="2" spans="1:3" ht="12.75">
      <c r="A2" t="s">
        <v>29</v>
      </c>
      <c r="B2" s="9">
        <v>49</v>
      </c>
      <c r="C2" s="72"/>
    </row>
    <row r="3" spans="1:3" ht="12.75">
      <c r="A3" t="s">
        <v>145</v>
      </c>
      <c r="B3" s="12">
        <v>6.93</v>
      </c>
      <c r="C3" s="72"/>
    </row>
    <row r="4" spans="1:3" ht="12.75">
      <c r="A4" t="s">
        <v>28</v>
      </c>
      <c r="B4" s="2">
        <f>B2*B3</f>
        <v>339.57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21.44</v>
      </c>
      <c r="C7" s="72"/>
    </row>
    <row r="8" spans="1:3" ht="12.75">
      <c r="A8" s="1" t="s">
        <v>9</v>
      </c>
      <c r="B8" s="11">
        <v>21.8</v>
      </c>
      <c r="C8" s="72"/>
    </row>
    <row r="9" spans="1:3" ht="12.75">
      <c r="A9" s="1" t="s">
        <v>24</v>
      </c>
      <c r="B9" s="11">
        <v>5.5</v>
      </c>
      <c r="C9" s="74" t="s">
        <v>135</v>
      </c>
    </row>
    <row r="10" spans="1:3" ht="12.75">
      <c r="A10" s="1" t="s">
        <v>10</v>
      </c>
      <c r="B10" s="11">
        <v>0</v>
      </c>
      <c r="C10" s="74" t="s">
        <v>136</v>
      </c>
    </row>
    <row r="11" spans="1:3" ht="12.75">
      <c r="A11" s="1" t="s">
        <v>12</v>
      </c>
      <c r="B11" s="11">
        <v>67.88</v>
      </c>
      <c r="C11" s="72"/>
    </row>
    <row r="12" spans="1:3" ht="12.75">
      <c r="A12" s="1" t="s">
        <v>11</v>
      </c>
      <c r="B12" s="11">
        <v>9.22</v>
      </c>
      <c r="C12" s="72"/>
    </row>
    <row r="13" spans="1:3" ht="12.75">
      <c r="A13" s="1" t="s">
        <v>13</v>
      </c>
      <c r="B13" s="11">
        <v>19.99</v>
      </c>
      <c r="C13" s="72"/>
    </row>
    <row r="14" spans="1:3" ht="12.75">
      <c r="A14" s="1" t="s">
        <v>14</v>
      </c>
      <c r="B14" s="11">
        <v>18.01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3.51</v>
      </c>
      <c r="C17" s="72"/>
    </row>
    <row r="18" spans="1:3" ht="12.75">
      <c r="A18" t="s">
        <v>2</v>
      </c>
      <c r="B18" s="2">
        <f>SUM(B7:B17)</f>
        <v>168.85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7.18</v>
      </c>
      <c r="C21" s="72"/>
    </row>
    <row r="22" spans="1:3" ht="12.75">
      <c r="A22" s="1" t="s">
        <v>19</v>
      </c>
      <c r="B22" s="7">
        <v>20.88</v>
      </c>
      <c r="C22" s="72"/>
    </row>
    <row r="23" spans="1:3" ht="12.75">
      <c r="A23" s="1" t="s">
        <v>20</v>
      </c>
      <c r="B23" s="7">
        <v>12.02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134.07999999999998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302.92999999999995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36.64000000000004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3.4459183673469385</v>
      </c>
      <c r="C32" s="72"/>
    </row>
    <row r="33" spans="1:3" ht="12.75">
      <c r="A33" t="s">
        <v>23</v>
      </c>
      <c r="B33" s="2">
        <f>B25/B2</f>
        <v>2.7363265306122444</v>
      </c>
      <c r="C33" s="72"/>
    </row>
    <row r="34" spans="1:3" ht="12.75">
      <c r="A34" t="s">
        <v>27</v>
      </c>
      <c r="B34" s="2">
        <f>B27/B2</f>
        <v>6.182244897959182</v>
      </c>
      <c r="C34" s="7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39</v>
      </c>
      <c r="C2" s="72"/>
    </row>
    <row r="3" spans="1:3" ht="12.75">
      <c r="A3" t="s">
        <v>145</v>
      </c>
      <c r="B3" s="12">
        <v>7.19</v>
      </c>
      <c r="C3" s="72" t="s">
        <v>124</v>
      </c>
    </row>
    <row r="4" spans="1:3" ht="12.75">
      <c r="A4" t="s">
        <v>28</v>
      </c>
      <c r="B4" s="2">
        <f>B2*B3</f>
        <v>280.41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22.5</v>
      </c>
      <c r="C7" s="72"/>
    </row>
    <row r="8" spans="1:3" ht="12.75">
      <c r="A8" s="1" t="s">
        <v>9</v>
      </c>
      <c r="B8" s="11">
        <v>21.8</v>
      </c>
      <c r="C8" s="72"/>
    </row>
    <row r="9" spans="1:3" ht="12.75">
      <c r="A9" s="1" t="s">
        <v>24</v>
      </c>
      <c r="B9" s="11">
        <v>5.5</v>
      </c>
      <c r="C9" s="74" t="s">
        <v>135</v>
      </c>
    </row>
    <row r="10" spans="1:3" ht="12.75">
      <c r="A10" s="1" t="s">
        <v>10</v>
      </c>
      <c r="B10" s="11">
        <v>0</v>
      </c>
      <c r="C10" s="74" t="s">
        <v>136</v>
      </c>
    </row>
    <row r="11" spans="1:3" ht="12.75">
      <c r="A11" s="1" t="s">
        <v>12</v>
      </c>
      <c r="B11" s="11">
        <v>50.74</v>
      </c>
      <c r="C11" s="72"/>
    </row>
    <row r="12" spans="1:3" ht="12.75">
      <c r="A12" s="1" t="s">
        <v>11</v>
      </c>
      <c r="B12" s="11">
        <v>8.1</v>
      </c>
      <c r="C12" s="72"/>
    </row>
    <row r="13" spans="1:3" ht="12.75">
      <c r="A13" s="1" t="s">
        <v>13</v>
      </c>
      <c r="B13" s="11">
        <v>19.23</v>
      </c>
      <c r="C13" s="72"/>
    </row>
    <row r="14" spans="1:3" ht="12.75">
      <c r="A14" s="1" t="s">
        <v>14</v>
      </c>
      <c r="B14" s="11">
        <v>17.74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3.13</v>
      </c>
      <c r="C17" s="72"/>
    </row>
    <row r="18" spans="1:3" ht="12.75">
      <c r="A18" t="s">
        <v>2</v>
      </c>
      <c r="B18" s="2">
        <f>SUM(B7:B17)</f>
        <v>150.23999999999998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</v>
      </c>
      <c r="C21" s="72"/>
    </row>
    <row r="22" spans="1:3" ht="12.75">
      <c r="A22" s="1" t="s">
        <v>19</v>
      </c>
      <c r="B22" s="7">
        <v>20.4</v>
      </c>
      <c r="C22" s="72"/>
    </row>
    <row r="23" spans="1:3" ht="12.75">
      <c r="A23" s="1" t="s">
        <v>20</v>
      </c>
      <c r="B23" s="7">
        <v>11.77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133.17000000000002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283.40999999999997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-2.999999999999943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3.8523076923076918</v>
      </c>
      <c r="C32" s="72"/>
    </row>
    <row r="33" spans="1:3" ht="12.75">
      <c r="A33" t="s">
        <v>23</v>
      </c>
      <c r="B33" s="2">
        <f>B25/B2</f>
        <v>3.414615384615385</v>
      </c>
      <c r="C33" s="72"/>
    </row>
    <row r="34" spans="1:3" ht="12.75">
      <c r="A34" t="s">
        <v>27</v>
      </c>
      <c r="B34" s="2">
        <f>B27/B2</f>
        <v>7.266923076923076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5" t="s">
        <v>30</v>
      </c>
    </row>
    <row r="2" spans="1:3" ht="12.75">
      <c r="A2" t="s">
        <v>29</v>
      </c>
      <c r="B2" s="9">
        <v>65</v>
      </c>
      <c r="C2" s="72"/>
    </row>
    <row r="3" spans="1:3" ht="12.75">
      <c r="A3" t="s">
        <v>145</v>
      </c>
      <c r="B3" s="12">
        <v>5.19</v>
      </c>
      <c r="C3" s="74" t="s">
        <v>153</v>
      </c>
    </row>
    <row r="4" spans="1:3" ht="12.75">
      <c r="A4" t="s">
        <v>28</v>
      </c>
      <c r="B4" s="2">
        <f>B2*B3</f>
        <v>337.35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22</v>
      </c>
      <c r="C7" s="72"/>
    </row>
    <row r="8" spans="1:3" ht="12.75">
      <c r="A8" s="1" t="s">
        <v>9</v>
      </c>
      <c r="B8" s="11">
        <v>19</v>
      </c>
      <c r="C8" s="72"/>
    </row>
    <row r="9" spans="1:3" ht="12.75">
      <c r="A9" s="1" t="s">
        <v>24</v>
      </c>
      <c r="B9" s="11">
        <v>5.5</v>
      </c>
      <c r="C9" s="74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52.32</v>
      </c>
      <c r="C11" s="72"/>
    </row>
    <row r="12" spans="1:3" ht="12.75">
      <c r="A12" s="1" t="s">
        <v>11</v>
      </c>
      <c r="B12" s="11">
        <v>16.62</v>
      </c>
      <c r="C12" s="72"/>
    </row>
    <row r="13" spans="1:3" ht="12.75">
      <c r="A13" s="1" t="s">
        <v>13</v>
      </c>
      <c r="B13" s="11">
        <v>21.05</v>
      </c>
      <c r="C13" s="72"/>
    </row>
    <row r="14" spans="1:3" ht="12.75">
      <c r="A14" s="1" t="s">
        <v>14</v>
      </c>
      <c r="B14" s="11">
        <v>18.2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3.32</v>
      </c>
      <c r="C17" s="72"/>
    </row>
    <row r="18" spans="1:3" ht="12.75">
      <c r="A18" t="s">
        <v>2</v>
      </c>
      <c r="B18" s="2">
        <f>SUM(B7:B17)</f>
        <v>159.51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7.5</v>
      </c>
      <c r="C21" s="72"/>
    </row>
    <row r="22" spans="1:3" ht="12.75">
      <c r="A22" s="1" t="s">
        <v>19</v>
      </c>
      <c r="B22" s="7">
        <v>21.85</v>
      </c>
      <c r="C22" s="72"/>
    </row>
    <row r="23" spans="1:3" ht="12.75">
      <c r="A23" s="1" t="s">
        <v>20</v>
      </c>
      <c r="B23" s="7">
        <v>12.57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135.92000000000002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295.43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41.920000000000016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2.4539999999999997</v>
      </c>
      <c r="C32" s="72"/>
    </row>
    <row r="33" spans="1:3" ht="12.75">
      <c r="A33" t="s">
        <v>23</v>
      </c>
      <c r="B33" s="2">
        <f>B25/B2</f>
        <v>2.0910769230769235</v>
      </c>
      <c r="C33" s="72"/>
    </row>
    <row r="34" spans="1:3" ht="12.75">
      <c r="A34" t="s">
        <v>27</v>
      </c>
      <c r="B34" s="2">
        <f>B27/B2</f>
        <v>4.545076923076923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5" t="s">
        <v>30</v>
      </c>
    </row>
    <row r="2" spans="1:3" ht="12.75">
      <c r="A2" t="s">
        <v>29</v>
      </c>
      <c r="B2" s="9">
        <v>130</v>
      </c>
      <c r="C2" s="72"/>
    </row>
    <row r="3" spans="1:3" ht="12.75">
      <c r="A3" t="s">
        <v>145</v>
      </c>
      <c r="B3" s="12">
        <v>4</v>
      </c>
      <c r="C3" s="72"/>
    </row>
    <row r="4" spans="1:3" ht="12.75">
      <c r="A4" t="s">
        <v>28</v>
      </c>
      <c r="B4" s="2">
        <f>B2*B3</f>
        <v>520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108.9</v>
      </c>
      <c r="C7" s="74" t="s">
        <v>146</v>
      </c>
    </row>
    <row r="8" spans="1:3" ht="12.75">
      <c r="A8" s="1" t="s">
        <v>9</v>
      </c>
      <c r="B8" s="11">
        <v>22.6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95.64</v>
      </c>
      <c r="C11" s="72"/>
    </row>
    <row r="12" spans="1:3" ht="12.75">
      <c r="A12" s="1" t="s">
        <v>11</v>
      </c>
      <c r="B12" s="11">
        <v>32.06</v>
      </c>
      <c r="C12" s="72"/>
    </row>
    <row r="13" spans="1:3" ht="12.75">
      <c r="A13" s="1" t="s">
        <v>13</v>
      </c>
      <c r="B13" s="11">
        <v>30.29</v>
      </c>
      <c r="C13" s="72"/>
    </row>
    <row r="14" spans="1:3" ht="12.75">
      <c r="A14" s="1" t="s">
        <v>14</v>
      </c>
      <c r="B14" s="11">
        <v>24.6</v>
      </c>
      <c r="C14" s="72"/>
    </row>
    <row r="15" spans="1:3" ht="12.75">
      <c r="A15" s="1" t="s">
        <v>15</v>
      </c>
      <c r="B15" s="11">
        <v>27.3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7.29</v>
      </c>
      <c r="C17" s="72"/>
    </row>
    <row r="18" spans="1:3" ht="12.75">
      <c r="A18" t="s">
        <v>2</v>
      </c>
      <c r="B18" s="2">
        <f>SUM(B7:B17)</f>
        <v>350.18000000000006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9.99</v>
      </c>
      <c r="C21" s="72"/>
    </row>
    <row r="22" spans="1:3" ht="12.75">
      <c r="A22" s="1" t="s">
        <v>19</v>
      </c>
      <c r="B22" s="7">
        <v>33.23</v>
      </c>
      <c r="C22" s="72"/>
    </row>
    <row r="23" spans="1:3" ht="12.75">
      <c r="A23" s="1" t="s">
        <v>20</v>
      </c>
      <c r="B23" s="7">
        <v>19.03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156.25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506.43000000000006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13.569999999999936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2.693692307692308</v>
      </c>
      <c r="C32" s="72"/>
    </row>
    <row r="33" spans="1:3" ht="12.75">
      <c r="A33" t="s">
        <v>23</v>
      </c>
      <c r="B33" s="2">
        <f>B25/B2</f>
        <v>1.2019230769230769</v>
      </c>
      <c r="C33" s="72"/>
    </row>
    <row r="34" spans="1:3" ht="12.75">
      <c r="A34" t="s">
        <v>27</v>
      </c>
      <c r="B34" s="2">
        <f>B27/B2</f>
        <v>3.895615384615385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5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145</v>
      </c>
      <c r="B3" s="12">
        <v>11.08</v>
      </c>
      <c r="C3" s="72"/>
    </row>
    <row r="4" spans="1:3" ht="12.75">
      <c r="A4" t="s">
        <v>28</v>
      </c>
      <c r="B4" s="2">
        <f>B2*B3</f>
        <v>376.72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69.6</v>
      </c>
      <c r="C7" s="72" t="s">
        <v>150</v>
      </c>
    </row>
    <row r="8" spans="1:3" ht="12.75">
      <c r="A8" s="1" t="s">
        <v>9</v>
      </c>
      <c r="B8" s="11">
        <v>22.6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4" t="s">
        <v>137</v>
      </c>
    </row>
    <row r="11" spans="1:3" ht="12.75">
      <c r="A11" s="1" t="s">
        <v>12</v>
      </c>
      <c r="B11" s="11">
        <v>2.78</v>
      </c>
      <c r="C11" s="72"/>
    </row>
    <row r="12" spans="1:3" ht="12.75">
      <c r="A12" s="1" t="s">
        <v>11</v>
      </c>
      <c r="B12" s="11">
        <v>12.34</v>
      </c>
      <c r="C12" s="72"/>
    </row>
    <row r="13" spans="1:3" ht="12.75">
      <c r="A13" s="1" t="s">
        <v>13</v>
      </c>
      <c r="B13" s="11">
        <v>17.67</v>
      </c>
      <c r="C13" s="72"/>
    </row>
    <row r="14" spans="1:3" ht="12.75">
      <c r="A14" s="1" t="s">
        <v>14</v>
      </c>
      <c r="B14" s="11">
        <v>17.96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3.29</v>
      </c>
      <c r="C17" s="72"/>
    </row>
    <row r="18" spans="1:3" ht="12.75">
      <c r="A18" t="s">
        <v>2</v>
      </c>
      <c r="B18" s="2">
        <f>SUM(B7:B17)</f>
        <v>157.99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7.07</v>
      </c>
      <c r="C21" s="72"/>
    </row>
    <row r="22" spans="1:3" ht="12.75">
      <c r="A22" s="1" t="s">
        <v>19</v>
      </c>
      <c r="B22" s="7">
        <v>21.21</v>
      </c>
      <c r="C22" s="72"/>
    </row>
    <row r="23" spans="1:3" ht="12.75">
      <c r="A23" s="1" t="s">
        <v>20</v>
      </c>
      <c r="B23" s="7">
        <v>12.14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134.42000000000002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292.41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84.31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7</v>
      </c>
      <c r="C31" s="72"/>
    </row>
    <row r="32" spans="1:3" ht="12.75">
      <c r="A32" s="1" t="s">
        <v>22</v>
      </c>
      <c r="B32" s="2">
        <f>B18/B2</f>
        <v>4.646764705882354</v>
      </c>
      <c r="C32" s="72"/>
    </row>
    <row r="33" spans="1:3" ht="12.75">
      <c r="A33" t="s">
        <v>23</v>
      </c>
      <c r="B33" s="2">
        <f>B25/B2</f>
        <v>3.9535294117647064</v>
      </c>
      <c r="C33" s="72"/>
    </row>
    <row r="34" spans="1:3" ht="12.75">
      <c r="A34" t="s">
        <v>27</v>
      </c>
      <c r="B34" s="2">
        <f>B27/B2</f>
        <v>8.60029411764706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5" t="s">
        <v>30</v>
      </c>
    </row>
    <row r="2" spans="1:3" ht="12.75">
      <c r="A2" t="s">
        <v>29</v>
      </c>
      <c r="B2" s="9">
        <v>1600</v>
      </c>
      <c r="C2" s="72"/>
    </row>
    <row r="3" spans="1:3" ht="12.75">
      <c r="A3" t="s">
        <v>145</v>
      </c>
      <c r="B3" s="12">
        <v>0.31</v>
      </c>
      <c r="C3" s="72"/>
    </row>
    <row r="4" spans="1:3" ht="12.75">
      <c r="A4" t="s">
        <v>28</v>
      </c>
      <c r="B4" s="2">
        <f>B2*B3</f>
        <v>496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45</v>
      </c>
      <c r="C7" s="72"/>
    </row>
    <row r="8" spans="1:3" ht="12.75">
      <c r="A8" s="1" t="s">
        <v>9</v>
      </c>
      <c r="B8" s="11">
        <v>45.3</v>
      </c>
      <c r="C8" s="74" t="s">
        <v>138</v>
      </c>
    </row>
    <row r="9" spans="1:3" ht="12.75">
      <c r="A9" s="1" t="s">
        <v>24</v>
      </c>
      <c r="B9" s="11">
        <v>20</v>
      </c>
      <c r="C9" s="74" t="s">
        <v>143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39</v>
      </c>
      <c r="C11" s="72"/>
    </row>
    <row r="12" spans="1:3" ht="12.75">
      <c r="A12" s="1" t="s">
        <v>11</v>
      </c>
      <c r="B12" s="11">
        <v>19.05</v>
      </c>
      <c r="C12" s="72"/>
    </row>
    <row r="13" spans="1:3" ht="12.75">
      <c r="A13" s="1" t="s">
        <v>13</v>
      </c>
      <c r="B13" s="11">
        <v>22.53</v>
      </c>
      <c r="C13" s="72"/>
    </row>
    <row r="14" spans="1:3" ht="12.75">
      <c r="A14" s="1" t="s">
        <v>14</v>
      </c>
      <c r="B14" s="11">
        <v>22.5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4.81</v>
      </c>
      <c r="C17" s="72"/>
    </row>
    <row r="18" spans="1:3" ht="12.75">
      <c r="A18" t="s">
        <v>2</v>
      </c>
      <c r="B18" s="2">
        <f>SUM(B7:B17)</f>
        <v>230.94000000000003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8.07</v>
      </c>
      <c r="C21" s="72"/>
    </row>
    <row r="22" spans="1:3" ht="12.75">
      <c r="A22" s="1" t="s">
        <v>19</v>
      </c>
      <c r="B22" s="7">
        <v>27.17</v>
      </c>
      <c r="C22" s="72"/>
    </row>
    <row r="23" spans="1:3" ht="12.75">
      <c r="A23" s="1" t="s">
        <v>20</v>
      </c>
      <c r="B23" s="7">
        <v>15.73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144.97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375.91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120.08999999999997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0.1443375</v>
      </c>
      <c r="C32" s="72"/>
    </row>
    <row r="33" spans="1:3" ht="12.75">
      <c r="A33" t="s">
        <v>23</v>
      </c>
      <c r="B33" s="13">
        <f>B25/B2</f>
        <v>0.09060625</v>
      </c>
      <c r="C33" s="72"/>
    </row>
    <row r="34" spans="1:3" ht="12.75">
      <c r="A34" t="s">
        <v>27</v>
      </c>
      <c r="B34" s="13">
        <f>B27/B2</f>
        <v>0.23494375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6" t="s">
        <v>30</v>
      </c>
    </row>
    <row r="2" spans="1:3" ht="12.75">
      <c r="A2" t="s">
        <v>29</v>
      </c>
      <c r="B2" s="9">
        <v>1490</v>
      </c>
      <c r="C2" s="72"/>
    </row>
    <row r="3" spans="1:3" ht="12.75">
      <c r="A3" t="s">
        <v>145</v>
      </c>
      <c r="B3" s="10">
        <v>0.214</v>
      </c>
      <c r="C3" s="72"/>
    </row>
    <row r="4" spans="1:3" ht="12.75">
      <c r="A4" t="s">
        <v>28</v>
      </c>
      <c r="B4" s="2">
        <f>B2*B3</f>
        <v>318.86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31.24</v>
      </c>
      <c r="C7" s="74" t="s">
        <v>142</v>
      </c>
    </row>
    <row r="8" spans="1:3" ht="12.75">
      <c r="A8" s="1" t="s">
        <v>9</v>
      </c>
      <c r="B8" s="11">
        <v>26.7</v>
      </c>
      <c r="C8" s="72"/>
    </row>
    <row r="9" spans="1:3" ht="12.75">
      <c r="A9" s="1" t="s">
        <v>24</v>
      </c>
      <c r="B9" s="11">
        <v>0</v>
      </c>
      <c r="C9" s="72" t="s">
        <v>147</v>
      </c>
    </row>
    <row r="10" spans="1:3" ht="12.75">
      <c r="A10" s="1" t="s">
        <v>10</v>
      </c>
      <c r="B10" s="11">
        <v>7</v>
      </c>
      <c r="C10" s="74" t="s">
        <v>139</v>
      </c>
    </row>
    <row r="11" spans="1:3" ht="12.75">
      <c r="A11" s="1" t="s">
        <v>12</v>
      </c>
      <c r="B11" s="11">
        <v>35.37</v>
      </c>
      <c r="C11" s="72"/>
    </row>
    <row r="12" spans="1:3" ht="12.75">
      <c r="A12" s="1" t="s">
        <v>11</v>
      </c>
      <c r="B12" s="11">
        <v>12.84</v>
      </c>
      <c r="C12" s="72"/>
    </row>
    <row r="13" spans="1:3" ht="12.75">
      <c r="A13" s="1" t="s">
        <v>13</v>
      </c>
      <c r="B13" s="11">
        <v>22.37</v>
      </c>
      <c r="C13" s="72"/>
    </row>
    <row r="14" spans="1:3" ht="12.75">
      <c r="A14" s="1" t="s">
        <v>14</v>
      </c>
      <c r="B14" s="11">
        <v>19.33</v>
      </c>
      <c r="C14" s="72"/>
    </row>
    <row r="15" spans="1:3" ht="12.75">
      <c r="A15" s="1" t="s">
        <v>15</v>
      </c>
      <c r="B15" s="11">
        <v>4.47</v>
      </c>
      <c r="C15" s="72"/>
    </row>
    <row r="16" spans="1:3" ht="12.75">
      <c r="A16" s="1" t="s">
        <v>16</v>
      </c>
      <c r="B16" s="11">
        <v>9.5</v>
      </c>
      <c r="C16" s="72"/>
    </row>
    <row r="17" spans="1:3" ht="12.75">
      <c r="A17" s="1" t="s">
        <v>17</v>
      </c>
      <c r="B17" s="12">
        <v>3.59</v>
      </c>
      <c r="C17" s="72"/>
    </row>
    <row r="18" spans="1:3" ht="12.75">
      <c r="A18" t="s">
        <v>2</v>
      </c>
      <c r="B18" s="2">
        <f>SUM(B7:B17)</f>
        <v>172.41000000000003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8.11</v>
      </c>
      <c r="C21" s="72"/>
    </row>
    <row r="22" spans="1:3" ht="12.75">
      <c r="A22" s="1" t="s">
        <v>19</v>
      </c>
      <c r="B22" s="7">
        <v>24.85</v>
      </c>
      <c r="C22" s="72"/>
    </row>
    <row r="23" spans="1:3" ht="12.75">
      <c r="A23" s="1" t="s">
        <v>20</v>
      </c>
      <c r="B23" s="7">
        <v>15.23</v>
      </c>
      <c r="C23" s="72"/>
    </row>
    <row r="24" spans="1:3" ht="12.75">
      <c r="A24" s="1" t="s">
        <v>21</v>
      </c>
      <c r="B24" s="8">
        <v>94</v>
      </c>
      <c r="C24" s="72"/>
    </row>
    <row r="25" spans="1:3" ht="12.75">
      <c r="A25" t="s">
        <v>4</v>
      </c>
      <c r="B25" s="2">
        <f>SUM(B21:B24)</f>
        <v>142.19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314.6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4.259999999999991</v>
      </c>
      <c r="C29" s="72"/>
    </row>
    <row r="30" spans="2:3" ht="12.75">
      <c r="B30" s="2"/>
      <c r="C30" s="72"/>
    </row>
    <row r="31" spans="1:3" ht="12.75">
      <c r="A31" t="s">
        <v>6</v>
      </c>
      <c r="B31" s="24" t="s">
        <v>38</v>
      </c>
      <c r="C31" s="72"/>
    </row>
    <row r="32" spans="1:3" ht="12.75">
      <c r="A32" s="1" t="s">
        <v>22</v>
      </c>
      <c r="B32" s="13">
        <f>B18/B2</f>
        <v>0.11571140939597317</v>
      </c>
      <c r="C32" s="72"/>
    </row>
    <row r="33" spans="1:3" ht="12.75">
      <c r="A33" t="s">
        <v>23</v>
      </c>
      <c r="B33" s="13">
        <f>B25/B2</f>
        <v>0.09542953020134227</v>
      </c>
      <c r="C33" s="72"/>
    </row>
    <row r="34" spans="1:3" ht="12.75">
      <c r="A34" t="s">
        <v>27</v>
      </c>
      <c r="B34" s="13">
        <f>B27/B2</f>
        <v>0.21114093959731545</v>
      </c>
      <c r="C34" s="72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2009-12-11T17:52:44Z</cp:lastPrinted>
  <dcterms:created xsi:type="dcterms:W3CDTF">2005-01-10T15:34:54Z</dcterms:created>
  <dcterms:modified xsi:type="dcterms:W3CDTF">2013-12-12T22:49:50Z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