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<sst xmlns="http://schemas.openxmlformats.org/spreadsheetml/2006/main" count="643" uniqueCount="151">
  <si>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</si>
  <si>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</si>
  <si>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</si>
  <si>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</si>
  <si>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</si>
  <si>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</si>
  <si>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</si>
  <si>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</si>
  <si>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</si>
  <si>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</si>
  <si>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</si>
  <si>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</si>
  <si>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</si>
  <si>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</si>
  <si>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</si>
  <si>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</si>
  <si>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</si>
  <si>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</si>
  <si>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</si>
  <si>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</si>
  <si>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</si>
  <si>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</si>
  <si>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</si>
  <si>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</si>
  <si>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</si>
  <si>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</si>
  <si>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</si>
  <si>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</si>
  <si>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</si>
  <si>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</si>
  <si>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</si>
  <si>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</si>
  <si>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</si>
  <si>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</si>
  <si>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</si>
  <si>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</si>
  <si>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</si>
  <si>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</si>
  <si>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</si>
  <si>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</si>
  <si>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</si>
  <si>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</si>
  <si>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</si>
  <si>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</si>
  <si>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</si>
  <si>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</si>
  <si>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</si>
  <si>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</si>
  <si>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</si>
  <si>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</si>
  <si>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</si>
  <si>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</si>
  <si>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</si>
  <si>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</si>
  <si>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</si>
  <si>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</si>
  <si>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</si>
  <si>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</si>
  <si>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</si>
  <si>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</si>
  <si>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</si>
  <si>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</si>
  <si>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</si>
  <si>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</si>
  <si>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</si>
  <si>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</si>
  <si>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</si>
  <si>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</si>
  <si>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</si>
  <si>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</si>
  <si>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</si>
  <si>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</si>
  <si>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</si>
  <si>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</si>
  <si>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</si>
  <si>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</si>
  <si>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</si>
  <si>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</si>
  <si>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</si>
  <si>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</si>
  <si>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</si>
  <si>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</si>
  <si>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</si>
  <si>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</si>
  <si>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</si>
  <si>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</si>
  <si>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</si>
  <si>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</si>
  <si>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</si>
  <si>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</si>
  <si>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</si>
  <si>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</si>
  <si>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</si>
  <si>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</si>
  <si>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</si>
  <si>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</si>
  <si>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</si>
  <si>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</si>
  <si>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</si>
  <si>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</si>
  <si>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</si>
  <si>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</si>
  <si>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</si>
  <si>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</si>
  <si>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</si>
  <si>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</si>
  <si>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</si>
  <si>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</si>
  <si>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</si>
  <si>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</si>
  <si>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</si>
  <si>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</si>
  <si>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</si>
  <si>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</si>
  <si>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</si>
  <si>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</si>
  <si>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</si>
  <si>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</si>
  <si>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</si>
  <si>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</si>
  <si>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</si>
  <si>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</si>
  <si>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</si>
  <si>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</si>
  <si>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</si>
  <si>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</si>
  <si>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</si>
  <si>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</si>
  <si>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</si>
  <si>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</si>
  <si>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</si>
  <si>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</si>
  <si>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</si>
  <si>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</si>
  <si>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</si>
  <si>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</si>
  <si>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</si>
  <si>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</si>
  <si>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</si>
  <si>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</si>
  <si>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</si>
  <si>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</si>
  <si>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</si>
  <si>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</si>
  <si>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</si>
  <si>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</si>
  <si>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</si>
  <si>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</si>
  <si>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Developed by: Ronald Haugen, NDSU Extension Service</t>
  </si>
  <si>
    <t>Malt price, feed quality price est. is $3.75</t>
  </si>
  <si>
    <t>North Dakota 2024 Projected Crop Budgets - North East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</si>
</sst>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  <numFmt numFmtId="168" formatCode="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148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92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93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94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95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96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97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98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99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138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101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119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102</v>
      </c>
      <c r="B19" s="39"/>
      <c r="C19" s="39"/>
      <c r="E19" s="39"/>
      <c r="F19" s="39"/>
      <c r="G19" s="39"/>
      <c r="H19" s="39"/>
    </row>
    <row r="20" spans="1:8" ht="12.75">
      <c r="A20" s="17" t="s">
        <v>103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111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1460</v>
      </c>
      <c r="C2" s="69"/>
    </row>
    <row r="3" spans="1:3" ht="12.75">
      <c r="A3" t="s">
        <v>132</v>
      </c>
      <c r="B3" s="10">
        <v>0.312</v>
      </c>
      <c r="C3" s="69"/>
    </row>
    <row r="4" spans="1:3" ht="12.75">
      <c r="A4" t="s">
        <v>28</v>
      </c>
      <c r="B4">
        <f>B2*B3</f>
        <v>455.52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57.38</v>
      </c>
      <c r="C7" s="72"/>
    </row>
    <row r="8" spans="1:3" ht="12.75">
      <c r="A8" s="1" t="s">
        <v>9</v>
      </c>
      <c r="B8" s="11">
        <v>31.6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10</v>
      </c>
      <c r="C10" s="69" t="s">
        <v>126</v>
      </c>
    </row>
    <row r="11" spans="1:3" ht="12.75">
      <c r="A11" s="1" t="s">
        <v>12</v>
      </c>
      <c r="B11" s="11">
        <v>43.87</v>
      </c>
      <c r="C11" s="69"/>
    </row>
    <row r="12" spans="1:3" ht="12.75">
      <c r="A12" s="1" t="s">
        <v>11</v>
      </c>
      <c r="B12" s="11">
        <v>24.5</v>
      </c>
      <c r="C12" s="69"/>
    </row>
    <row r="13" spans="1:3" ht="12.75">
      <c r="A13" s="1" t="s">
        <v>13</v>
      </c>
      <c r="B13" s="11">
        <v>24.33</v>
      </c>
      <c r="C13" s="69"/>
    </row>
    <row r="14" spans="1:3" ht="12.75">
      <c r="A14" s="1" t="s">
        <v>14</v>
      </c>
      <c r="B14" s="11">
        <v>23.73</v>
      </c>
      <c r="C14" s="69"/>
    </row>
    <row r="15" spans="1:3" ht="12.75">
      <c r="A15" s="1" t="s">
        <v>15</v>
      </c>
      <c r="B15" s="11">
        <v>7.04</v>
      </c>
      <c r="C15" s="69"/>
    </row>
    <row r="16" spans="1:3" ht="12.75">
      <c r="A16" s="1" t="s">
        <v>16</v>
      </c>
      <c r="B16" s="11">
        <v>21</v>
      </c>
      <c r="C16" s="69" t="s">
        <v>131</v>
      </c>
    </row>
    <row r="17" spans="1:3" ht="12.75">
      <c r="A17" s="1" t="s">
        <v>17</v>
      </c>
      <c r="B17" s="12">
        <v>9.74</v>
      </c>
      <c r="C17" s="69"/>
    </row>
    <row r="18" spans="1:3" ht="12.75">
      <c r="A18" t="s">
        <v>2</v>
      </c>
      <c r="B18" s="2">
        <f>SUM(B7:B17)</f>
        <v>253.19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10.97</v>
      </c>
      <c r="C21" s="69"/>
    </row>
    <row r="22" spans="1:3" ht="12.75">
      <c r="A22" s="1" t="s">
        <v>19</v>
      </c>
      <c r="B22" s="7">
        <v>29.95</v>
      </c>
      <c r="C22" s="69"/>
    </row>
    <row r="23" spans="1:3" ht="12.75">
      <c r="A23" s="1" t="s">
        <v>20</v>
      </c>
      <c r="B23" s="7">
        <v>16.27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117.19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370.38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85.13999999999999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0.17341780821917807</v>
      </c>
      <c r="C32" s="69"/>
    </row>
    <row r="33" spans="1:3" ht="12.75">
      <c r="A33" t="s">
        <v>23</v>
      </c>
      <c r="B33" s="13">
        <f>B25/B2</f>
        <v>0.08026712328767123</v>
      </c>
      <c r="C33" s="69"/>
    </row>
    <row r="34" spans="1:3" ht="12.75">
      <c r="A34" t="s">
        <v>27</v>
      </c>
      <c r="B34" s="13">
        <f>B27/B2</f>
        <v>0.2536849315068493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2020</v>
      </c>
      <c r="C2" s="69"/>
    </row>
    <row r="3" spans="1:3" ht="12.75">
      <c r="A3" t="s">
        <v>132</v>
      </c>
      <c r="B3" s="12">
        <v>0.21</v>
      </c>
      <c r="C3" s="69"/>
    </row>
    <row r="4" spans="1:3" ht="12.75">
      <c r="A4" t="s">
        <v>28</v>
      </c>
      <c r="B4" s="2">
        <f>B2*B3</f>
        <v>424.2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79</v>
      </c>
      <c r="C7" s="69"/>
    </row>
    <row r="8" spans="1:3" ht="12.75">
      <c r="A8" s="1" t="s">
        <v>9</v>
      </c>
      <c r="B8" s="11">
        <v>15.6</v>
      </c>
      <c r="C8" s="69"/>
    </row>
    <row r="9" spans="1:3" ht="12.75">
      <c r="A9" s="1" t="s">
        <v>24</v>
      </c>
      <c r="B9" s="11">
        <v>0</v>
      </c>
      <c r="C9" s="69" t="s">
        <v>127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117.03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23.45</v>
      </c>
      <c r="C13" s="69"/>
    </row>
    <row r="14" spans="1:3" ht="12.75">
      <c r="A14" s="1" t="s">
        <v>14</v>
      </c>
      <c r="B14" s="11">
        <v>23.52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10.86</v>
      </c>
      <c r="C17" s="69"/>
    </row>
    <row r="18" spans="1:3" ht="12.75">
      <c r="A18" t="s">
        <v>2</v>
      </c>
      <c r="B18" s="2">
        <f>SUM(B7:B17)</f>
        <v>282.46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10.24</v>
      </c>
      <c r="C21" s="69"/>
    </row>
    <row r="22" spans="1:3" ht="12.75">
      <c r="A22" s="1" t="s">
        <v>19</v>
      </c>
      <c r="B22" s="7">
        <v>28.53</v>
      </c>
      <c r="C22" s="69"/>
    </row>
    <row r="23" spans="1:3" ht="12.75">
      <c r="A23" s="1" t="s">
        <v>20</v>
      </c>
      <c r="B23" s="7">
        <v>14.36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113.13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395.59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28.610000000000014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0.13983168316831682</v>
      </c>
      <c r="C32" s="69"/>
    </row>
    <row r="33" spans="1:3" ht="12.75">
      <c r="A33" t="s">
        <v>23</v>
      </c>
      <c r="B33" s="13">
        <f>B25/B2</f>
        <v>0.056004950495049506</v>
      </c>
      <c r="C33" s="69"/>
    </row>
    <row r="34" spans="1:3" ht="12.75">
      <c r="A34" t="s">
        <v>27</v>
      </c>
      <c r="B34" s="13">
        <f>B27/B2</f>
        <v>0.19583663366336632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25</v>
      </c>
      <c r="C2" s="69"/>
    </row>
    <row r="3" spans="1:3" ht="12.75">
      <c r="A3" t="s">
        <v>132</v>
      </c>
      <c r="B3" s="12">
        <v>11.33</v>
      </c>
      <c r="C3" s="69"/>
    </row>
    <row r="4" spans="1:3" ht="12.75">
      <c r="A4" t="s">
        <v>28</v>
      </c>
      <c r="B4" s="2">
        <f>B2*B3</f>
        <v>283.25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27.1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43.28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23</v>
      </c>
      <c r="C13" s="69"/>
    </row>
    <row r="14" spans="1:3" ht="12.75">
      <c r="A14" s="1" t="s">
        <v>14</v>
      </c>
      <c r="B14" s="11">
        <v>24.38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6.19</v>
      </c>
      <c r="C17" s="69"/>
    </row>
    <row r="18" spans="1:3" ht="12.75">
      <c r="A18" t="s">
        <v>2</v>
      </c>
      <c r="B18" s="2">
        <f>SUM(B7:B17)</f>
        <v>160.95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10.3</v>
      </c>
      <c r="C21" s="69"/>
    </row>
    <row r="22" spans="1:3" ht="12.75">
      <c r="A22" s="1" t="s">
        <v>19</v>
      </c>
      <c r="B22" s="7">
        <v>28.58</v>
      </c>
      <c r="C22" s="69"/>
    </row>
    <row r="23" spans="1:3" ht="12.75">
      <c r="A23" s="1" t="s">
        <v>20</v>
      </c>
      <c r="B23" s="7">
        <v>14.94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113.82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274.77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8.480000000000018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6.438</v>
      </c>
      <c r="C32" s="69"/>
    </row>
    <row r="33" spans="1:3" ht="12.75">
      <c r="A33" t="s">
        <v>23</v>
      </c>
      <c r="B33" s="2">
        <f>B25/B2</f>
        <v>4.5527999999999995</v>
      </c>
      <c r="C33" s="69"/>
    </row>
    <row r="34" spans="1:3" ht="12.75">
      <c r="A34" t="s">
        <v>27</v>
      </c>
      <c r="B34" s="2">
        <f>B27/B2</f>
        <v>10.9908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46.333</v>
      </c>
      <c r="C2" s="69"/>
    </row>
    <row r="3" spans="1:3" ht="12.75">
      <c r="A3" t="s">
        <v>132</v>
      </c>
      <c r="B3" s="12">
        <v>8.52</v>
      </c>
      <c r="C3" s="72"/>
    </row>
    <row r="4" spans="1:3" ht="12.75">
      <c r="A4" t="s">
        <v>28</v>
      </c>
      <c r="B4" s="2">
        <f>B2*B3</f>
        <v>394.75715999999994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60</v>
      </c>
      <c r="C7" s="69"/>
    </row>
    <row r="8" spans="1:3" ht="12.75">
      <c r="A8" s="1" t="s">
        <v>9</v>
      </c>
      <c r="B8" s="11">
        <v>34.9</v>
      </c>
      <c r="C8" s="69"/>
    </row>
    <row r="9" spans="1:3" ht="12.75">
      <c r="A9" s="1" t="s">
        <v>24</v>
      </c>
      <c r="B9" s="11">
        <v>3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24.45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24.46</v>
      </c>
      <c r="C13" s="69"/>
    </row>
    <row r="14" spans="1:3" ht="12.75">
      <c r="A14" s="1" t="s">
        <v>14</v>
      </c>
      <c r="B14" s="11">
        <v>25.22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10</v>
      </c>
      <c r="C16" s="69" t="s">
        <v>136</v>
      </c>
    </row>
    <row r="17" spans="1:3" ht="12.75">
      <c r="A17" s="1" t="s">
        <v>17</v>
      </c>
      <c r="B17" s="12">
        <v>7.66</v>
      </c>
      <c r="C17" s="69"/>
    </row>
    <row r="18" spans="1:3" ht="12.75">
      <c r="A18" t="s">
        <v>2</v>
      </c>
      <c r="B18" s="2">
        <f>SUM(B7:B17)</f>
        <v>199.19000000000003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10.68</v>
      </c>
      <c r="C21" s="69"/>
    </row>
    <row r="22" spans="1:3" ht="12.75">
      <c r="A22" s="1" t="s">
        <v>19</v>
      </c>
      <c r="B22" s="7">
        <v>30.47</v>
      </c>
      <c r="C22" s="69"/>
    </row>
    <row r="23" spans="1:3" ht="12.75">
      <c r="A23" s="1" t="s">
        <v>20</v>
      </c>
      <c r="B23" s="7">
        <v>15.39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116.53999999999999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315.73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79.02715999999992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4.299095676947317</v>
      </c>
      <c r="C32" s="69"/>
    </row>
    <row r="33" spans="1:3" ht="12.75">
      <c r="A33" t="s">
        <v>23</v>
      </c>
      <c r="B33" s="2">
        <f>B25/B2</f>
        <v>2.5152698940280147</v>
      </c>
      <c r="C33" s="69"/>
    </row>
    <row r="34" spans="1:3" ht="12.75">
      <c r="A34" t="s">
        <v>27</v>
      </c>
      <c r="B34" s="2">
        <f>B27/B2</f>
        <v>6.8143655709753315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89</v>
      </c>
      <c r="C2" s="69"/>
    </row>
    <row r="3" spans="1:3" ht="12.75">
      <c r="A3" t="s">
        <v>132</v>
      </c>
      <c r="B3" s="12">
        <v>3</v>
      </c>
      <c r="C3" s="69"/>
    </row>
    <row r="4" spans="1:3" ht="12.75">
      <c r="A4" t="s">
        <v>28</v>
      </c>
      <c r="B4" s="2">
        <f>B2*B3</f>
        <v>267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18</v>
      </c>
      <c r="C7" s="69"/>
    </row>
    <row r="8" spans="1:3" ht="12.75">
      <c r="A8" s="1" t="s">
        <v>9</v>
      </c>
      <c r="B8" s="11">
        <v>6.2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84.59</v>
      </c>
      <c r="C11" s="69"/>
    </row>
    <row r="12" spans="1:3" ht="12.75">
      <c r="A12" s="1" t="s">
        <v>11</v>
      </c>
      <c r="B12" s="11">
        <v>14.5</v>
      </c>
      <c r="C12" s="69"/>
    </row>
    <row r="13" spans="1:3" ht="12.75">
      <c r="A13" s="1" t="s">
        <v>13</v>
      </c>
      <c r="B13" s="11">
        <v>28.75</v>
      </c>
      <c r="C13" s="69"/>
    </row>
    <row r="14" spans="1:3" ht="12.75">
      <c r="A14" s="1" t="s">
        <v>14</v>
      </c>
      <c r="B14" s="11">
        <v>25.99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7.2</v>
      </c>
      <c r="C17" s="69"/>
    </row>
    <row r="18" spans="1:3" ht="12.75">
      <c r="A18" t="s">
        <v>2</v>
      </c>
      <c r="B18" s="2">
        <f>SUM(B7:B17)</f>
        <v>187.23000000000002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11.6</v>
      </c>
      <c r="C21" s="69"/>
    </row>
    <row r="22" spans="1:3" ht="12.75">
      <c r="A22" s="1" t="s">
        <v>19</v>
      </c>
      <c r="B22" s="7">
        <v>32.52</v>
      </c>
      <c r="C22" s="69"/>
    </row>
    <row r="23" spans="1:3" ht="12.75">
      <c r="A23" s="1" t="s">
        <v>20</v>
      </c>
      <c r="B23" s="7">
        <v>16.78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120.9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308.13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-41.129999999999995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2.1037078651685395</v>
      </c>
      <c r="C32" s="69"/>
    </row>
    <row r="33" spans="1:3" ht="12.75">
      <c r="A33" t="s">
        <v>23</v>
      </c>
      <c r="B33" s="2">
        <f>B25/B2</f>
        <v>1.3584269662921349</v>
      </c>
      <c r="C33" s="69"/>
    </row>
    <row r="34" spans="1:3" ht="12.75">
      <c r="A34" t="s">
        <v>27</v>
      </c>
      <c r="B34" s="2">
        <f>B27/B2</f>
        <v>3.462134831460674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850</v>
      </c>
      <c r="C2" s="69"/>
    </row>
    <row r="3" spans="1:3" ht="12.75">
      <c r="A3" t="s">
        <v>132</v>
      </c>
      <c r="B3" s="73">
        <v>0.45</v>
      </c>
      <c r="C3" s="69"/>
    </row>
    <row r="4" spans="1:3" ht="12.75">
      <c r="A4" t="s">
        <v>28</v>
      </c>
      <c r="B4" s="2">
        <f>B2*B3</f>
        <v>382.5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13.72</v>
      </c>
      <c r="C7" s="69"/>
    </row>
    <row r="8" spans="1:3" ht="12.75">
      <c r="A8" s="1" t="s">
        <v>9</v>
      </c>
      <c r="B8" s="11">
        <v>12.9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128</v>
      </c>
    </row>
    <row r="11" spans="1:3" ht="12.75">
      <c r="A11" s="1" t="s">
        <v>12</v>
      </c>
      <c r="B11" s="11">
        <v>31.1</v>
      </c>
      <c r="C11" s="69"/>
    </row>
    <row r="12" spans="1:3" ht="12.75">
      <c r="A12" s="1" t="s">
        <v>11</v>
      </c>
      <c r="B12" s="11">
        <v>25</v>
      </c>
      <c r="C12" s="69"/>
    </row>
    <row r="13" spans="1:3" ht="12.75">
      <c r="A13" s="1" t="s">
        <v>13</v>
      </c>
      <c r="B13" s="11">
        <v>21.87</v>
      </c>
      <c r="C13" s="69"/>
    </row>
    <row r="14" spans="1:3" ht="12.75">
      <c r="A14" s="1" t="s">
        <v>14</v>
      </c>
      <c r="B14" s="11">
        <v>23.24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5.43</v>
      </c>
      <c r="C17" s="69"/>
    </row>
    <row r="18" spans="1:3" ht="12.75">
      <c r="A18" t="s">
        <v>2</v>
      </c>
      <c r="B18" s="2">
        <f>SUM(B7:B17)</f>
        <v>141.26000000000002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10.05</v>
      </c>
      <c r="C21" s="69"/>
    </row>
    <row r="22" spans="1:3" ht="12.75">
      <c r="A22" s="1" t="s">
        <v>19</v>
      </c>
      <c r="B22" s="7">
        <v>27.19</v>
      </c>
      <c r="C22" s="69"/>
    </row>
    <row r="23" spans="1:3" ht="12.75">
      <c r="A23" s="1" t="s">
        <v>20</v>
      </c>
      <c r="B23" s="7">
        <v>14.48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111.72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252.98000000000002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129.51999999999998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0.16618823529411766</v>
      </c>
      <c r="C32" s="69"/>
    </row>
    <row r="33" spans="1:3" ht="12.75">
      <c r="A33" t="s">
        <v>23</v>
      </c>
      <c r="B33" s="13">
        <f>B25/B2</f>
        <v>0.13143529411764707</v>
      </c>
      <c r="C33" s="69"/>
    </row>
    <row r="34" spans="1:3" ht="12.75">
      <c r="A34" t="s">
        <v>27</v>
      </c>
      <c r="B34" s="13">
        <f>B27/B2</f>
        <v>0.29762352941176473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132</v>
      </c>
      <c r="B3" s="10">
        <v>0.316</v>
      </c>
      <c r="C3" s="69"/>
    </row>
    <row r="4" spans="1:3" ht="12.75">
      <c r="A4" t="s">
        <v>28</v>
      </c>
      <c r="B4" s="2">
        <f>B2*B3</f>
        <v>300.2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26</v>
      </c>
      <c r="C7" s="69"/>
    </row>
    <row r="8" spans="1:3" ht="12.75">
      <c r="A8" s="1" t="s">
        <v>9</v>
      </c>
      <c r="B8" s="11">
        <v>13.6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20.74</v>
      </c>
      <c r="C11" s="69"/>
    </row>
    <row r="12" spans="1:3" ht="12.75">
      <c r="A12" s="1" t="s">
        <v>11</v>
      </c>
      <c r="B12" s="11">
        <v>0</v>
      </c>
      <c r="C12" s="69" t="s">
        <v>143</v>
      </c>
    </row>
    <row r="13" spans="1:3" ht="12.75">
      <c r="A13" s="1" t="s">
        <v>13</v>
      </c>
      <c r="B13" s="11">
        <v>25.58</v>
      </c>
      <c r="C13" s="69"/>
    </row>
    <row r="14" spans="1:3" ht="12.75">
      <c r="A14" s="1" t="s">
        <v>14</v>
      </c>
      <c r="B14" s="11">
        <v>25.51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4.54</v>
      </c>
      <c r="C17" s="69"/>
    </row>
    <row r="18" spans="1:3" ht="12.75">
      <c r="A18" t="s">
        <v>2</v>
      </c>
      <c r="B18" s="2">
        <f>SUM(B7:B17)</f>
        <v>117.97000000000001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10.62</v>
      </c>
      <c r="C21" s="69"/>
    </row>
    <row r="22" spans="1:3" ht="12.75">
      <c r="A22" s="1" t="s">
        <v>19</v>
      </c>
      <c r="B22" s="7">
        <v>29.51</v>
      </c>
      <c r="C22" s="69"/>
    </row>
    <row r="23" spans="1:3" ht="12.75">
      <c r="A23" s="1" t="s">
        <v>20</v>
      </c>
      <c r="B23" s="7">
        <v>16.01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116.14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234.11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66.08999999999997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0.12417894736842107</v>
      </c>
      <c r="C32" s="69"/>
    </row>
    <row r="33" spans="1:3" ht="12.75">
      <c r="A33" t="s">
        <v>23</v>
      </c>
      <c r="B33" s="13">
        <f>B25/B2</f>
        <v>0.12225263157894736</v>
      </c>
      <c r="C33" s="69"/>
    </row>
    <row r="34" spans="1:3" ht="12.75">
      <c r="A34" t="s">
        <v>27</v>
      </c>
      <c r="B34" s="13">
        <f>B27/B2</f>
        <v>0.24643157894736845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132</v>
      </c>
      <c r="B3" s="10">
        <v>0.11</v>
      </c>
      <c r="C3" s="69"/>
    </row>
    <row r="4" spans="1:3" ht="12.75">
      <c r="A4" t="s">
        <v>28</v>
      </c>
      <c r="B4" s="2">
        <f>B2*B3</f>
        <v>176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15</v>
      </c>
      <c r="C7" s="69"/>
    </row>
    <row r="8" spans="1:3" ht="12.75">
      <c r="A8" s="1" t="s">
        <v>9</v>
      </c>
      <c r="B8" s="11">
        <v>3.9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29.44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24.29</v>
      </c>
      <c r="C13" s="69"/>
    </row>
    <row r="14" spans="1:3" ht="12.75">
      <c r="A14" s="1" t="s">
        <v>14</v>
      </c>
      <c r="B14" s="11">
        <v>24.18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3.95</v>
      </c>
      <c r="C17" s="69"/>
    </row>
    <row r="18" spans="1:3" ht="12.75">
      <c r="A18" t="s">
        <v>2</v>
      </c>
      <c r="B18" s="2">
        <f>SUM(B7:B17)</f>
        <v>102.76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10.45</v>
      </c>
      <c r="C21" s="69"/>
    </row>
    <row r="22" spans="1:3" ht="12.75">
      <c r="A22" s="1" t="s">
        <v>19</v>
      </c>
      <c r="B22" s="7">
        <v>28.76</v>
      </c>
      <c r="C22" s="69"/>
    </row>
    <row r="23" spans="1:3" ht="12.75">
      <c r="A23" s="1" t="s">
        <v>20</v>
      </c>
      <c r="B23" s="7">
        <v>15.16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114.37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217.13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-41.129999999999995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0.064225</v>
      </c>
      <c r="C32" s="69"/>
    </row>
    <row r="33" spans="1:3" ht="12.75">
      <c r="A33" t="s">
        <v>23</v>
      </c>
      <c r="B33" s="13">
        <f>B25/B2</f>
        <v>0.07148125</v>
      </c>
      <c r="C33" s="69"/>
    </row>
    <row r="34" spans="1:3" ht="12.75">
      <c r="A34" t="s">
        <v>27</v>
      </c>
      <c r="B34" s="13">
        <f>B27/B2</f>
        <v>0.13570625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63</v>
      </c>
      <c r="C2" s="69"/>
    </row>
    <row r="3" spans="1:3" ht="12.75">
      <c r="A3" t="s">
        <v>132</v>
      </c>
      <c r="B3" s="10">
        <v>6.02</v>
      </c>
      <c r="C3" s="69"/>
    </row>
    <row r="4" spans="1:3" ht="12.75">
      <c r="A4" t="s">
        <v>28</v>
      </c>
      <c r="B4" s="75">
        <f>B2*B3</f>
        <v>379.26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15.6</v>
      </c>
      <c r="C7" s="69"/>
    </row>
    <row r="8" spans="1:3" ht="12.75">
      <c r="A8" s="1" t="s">
        <v>9</v>
      </c>
      <c r="B8" s="11">
        <v>26.8</v>
      </c>
      <c r="C8" s="69"/>
    </row>
    <row r="9" spans="1:3" ht="12.75">
      <c r="A9" s="1" t="s">
        <v>24</v>
      </c>
      <c r="B9" s="11">
        <v>10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117.91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19.23</v>
      </c>
      <c r="C13" s="69"/>
    </row>
    <row r="14" spans="1:3" ht="12.75">
      <c r="A14" s="1" t="s">
        <v>14</v>
      </c>
      <c r="B14" s="11">
        <v>20.67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/>
    </row>
    <row r="17" spans="1:3" ht="12.75">
      <c r="A17" s="1" t="s">
        <v>17</v>
      </c>
      <c r="B17" s="12">
        <v>9.15</v>
      </c>
      <c r="C17" s="69"/>
    </row>
    <row r="18" spans="1:3" ht="12.75">
      <c r="A18" t="s">
        <v>2</v>
      </c>
      <c r="B18" s="2">
        <f>SUM(B7:B17)</f>
        <v>237.85999999999999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9.66</v>
      </c>
      <c r="C21" s="69"/>
    </row>
    <row r="22" spans="1:3" ht="12.75">
      <c r="A22" s="1" t="s">
        <v>19</v>
      </c>
      <c r="B22" s="7">
        <v>24.5</v>
      </c>
      <c r="C22" s="69"/>
    </row>
    <row r="23" spans="1:3" ht="12.75">
      <c r="A23" s="1" t="s">
        <v>20</v>
      </c>
      <c r="B23" s="7">
        <v>11.85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106.00999999999999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343.87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35.389999999999986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3.775555555555555</v>
      </c>
      <c r="C32" s="69"/>
    </row>
    <row r="33" spans="1:3" ht="12.75">
      <c r="A33" t="s">
        <v>23</v>
      </c>
      <c r="B33" s="2">
        <f>B25/B2</f>
        <v>1.6826984126984126</v>
      </c>
      <c r="C33" s="69"/>
    </row>
    <row r="34" spans="1:3" ht="12.75">
      <c r="A34" t="s">
        <v>27</v>
      </c>
      <c r="B34" s="2">
        <f>B27/B2</f>
        <v>5.458253968253969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G26" sqref="G26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145</v>
      </c>
      <c r="C1" s="47" t="s">
        <v>113</v>
      </c>
      <c r="D1" s="47" t="s">
        <v>112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146</v>
      </c>
      <c r="C2" s="15" t="s">
        <v>146</v>
      </c>
      <c r="D2" s="41" t="s">
        <v>113</v>
      </c>
      <c r="E2" s="67" t="s">
        <v>72</v>
      </c>
      <c r="F2" s="15" t="s">
        <v>64</v>
      </c>
      <c r="G2" s="15" t="s">
        <v>147</v>
      </c>
      <c r="H2" s="50" t="s">
        <v>65</v>
      </c>
    </row>
    <row r="3" spans="1:8" ht="12.75">
      <c r="A3" s="51" t="s">
        <v>50</v>
      </c>
      <c r="B3" s="42">
        <f>HRSW!B4</f>
        <v>407.74</v>
      </c>
      <c r="C3" s="42">
        <f>HRSW!B18</f>
        <v>243.83</v>
      </c>
      <c r="D3" s="16">
        <f>B3-C3</f>
        <v>163.91</v>
      </c>
      <c r="E3" s="18">
        <v>1200</v>
      </c>
      <c r="F3" s="19">
        <f aca="true" t="shared" si="0" ref="F3:F18">B3*E3</f>
        <v>489288</v>
      </c>
      <c r="G3" s="19">
        <f aca="true" t="shared" si="1" ref="G3:G18">E3*C3</f>
        <v>292596</v>
      </c>
      <c r="H3" s="30">
        <f>F3-G3</f>
        <v>196692</v>
      </c>
    </row>
    <row r="4" spans="1:8" ht="12.75">
      <c r="A4" s="51" t="s">
        <v>51</v>
      </c>
      <c r="B4" s="42">
        <f>Durum!B4</f>
        <v>463.12</v>
      </c>
      <c r="C4" s="42">
        <f>Durum!B18</f>
        <v>249.03000000000003</v>
      </c>
      <c r="D4" s="16">
        <f aca="true" t="shared" si="2" ref="D4:D18">B4-C4</f>
        <v>214.08999999999997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377.40999999999997</v>
      </c>
      <c r="C5" s="42">
        <f>Barley!B18</f>
        <v>209.86</v>
      </c>
      <c r="D5" s="16">
        <f t="shared" si="2"/>
        <v>167.54999999999995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550</v>
      </c>
      <c r="C6" s="42">
        <f>Corn!B18</f>
        <v>374.28999999999996</v>
      </c>
      <c r="D6" s="16">
        <f t="shared" si="2"/>
        <v>175.71000000000004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361.34999999999997</v>
      </c>
      <c r="C7" s="42">
        <f>Soyb!B18</f>
        <v>191.26</v>
      </c>
      <c r="D7" s="16">
        <f t="shared" si="2"/>
        <v>170.08999999999997</v>
      </c>
      <c r="E7" s="18">
        <v>600</v>
      </c>
      <c r="F7" s="19">
        <f t="shared" si="0"/>
        <v>216809.99999999997</v>
      </c>
      <c r="G7" s="19">
        <f t="shared" si="1"/>
        <v>114756</v>
      </c>
      <c r="H7" s="30">
        <f t="shared" si="3"/>
        <v>102053.99999999997</v>
      </c>
    </row>
    <row r="8" spans="1:8" ht="12.75">
      <c r="A8" s="51" t="s">
        <v>78</v>
      </c>
      <c r="B8" s="42">
        <f>Drybean!B4</f>
        <v>554.2</v>
      </c>
      <c r="C8" s="42">
        <f>Drybean!B18</f>
        <v>312.01</v>
      </c>
      <c r="D8" s="16">
        <f t="shared" si="2"/>
        <v>242.19000000000005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389.94</v>
      </c>
      <c r="C9" s="42">
        <f>Oil_SF!B18</f>
        <v>230.01</v>
      </c>
      <c r="D9" s="16">
        <f t="shared" si="2"/>
        <v>159.93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455.52</v>
      </c>
      <c r="C10" s="42">
        <f>Conf_SF!B18</f>
        <v>253.19</v>
      </c>
      <c r="D10" s="16">
        <f t="shared" si="2"/>
        <v>202.32999999999998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424.2</v>
      </c>
      <c r="C11" s="42">
        <f>Canola!B18</f>
        <v>282.46</v>
      </c>
      <c r="D11" s="16">
        <f t="shared" si="2"/>
        <v>141.74</v>
      </c>
      <c r="E11" s="18">
        <v>600</v>
      </c>
      <c r="F11" s="19">
        <f t="shared" si="0"/>
        <v>254520</v>
      </c>
      <c r="G11" s="19">
        <f t="shared" si="1"/>
        <v>169476</v>
      </c>
      <c r="H11" s="30">
        <f t="shared" si="3"/>
        <v>85044</v>
      </c>
    </row>
    <row r="12" spans="1:8" ht="12.75">
      <c r="A12" s="51" t="s">
        <v>56</v>
      </c>
      <c r="B12" s="42">
        <f>Flax!B4</f>
        <v>283.25</v>
      </c>
      <c r="C12" s="42">
        <f>Flax!B18</f>
        <v>160.95</v>
      </c>
      <c r="D12" s="16">
        <f t="shared" si="2"/>
        <v>122.30000000000001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394.75715999999994</v>
      </c>
      <c r="C13" s="42">
        <f>Peas!B18</f>
        <v>199.19000000000003</v>
      </c>
      <c r="D13" s="16">
        <f t="shared" si="2"/>
        <v>195.56715999999992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267</v>
      </c>
      <c r="C14" s="42">
        <f>Oats!B18</f>
        <v>187.23000000000002</v>
      </c>
      <c r="D14" s="16">
        <f t="shared" si="2"/>
        <v>79.76999999999998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382.5</v>
      </c>
      <c r="C15" s="42">
        <f>Mustard!B18</f>
        <v>141.26000000000002</v>
      </c>
      <c r="D15" s="16">
        <f t="shared" si="2"/>
        <v>241.23999999999998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300.2</v>
      </c>
      <c r="C16" s="42">
        <f>Buckwht!B18</f>
        <v>117.97000000000001</v>
      </c>
      <c r="D16" s="16">
        <f t="shared" si="2"/>
        <v>182.22999999999996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176</v>
      </c>
      <c r="C17" s="42">
        <f>Millet!B18</f>
        <v>102.76</v>
      </c>
      <c r="D17" s="16">
        <f t="shared" si="2"/>
        <v>73.24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379.26</v>
      </c>
      <c r="C18" s="42">
        <f>'Wint.Wht'!B18</f>
        <v>237.85999999999999</v>
      </c>
      <c r="D18" s="43">
        <f t="shared" si="2"/>
        <v>141.4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960618</v>
      </c>
      <c r="G19" s="20">
        <f>SUM(G3:G18)</f>
        <v>576828</v>
      </c>
      <c r="H19" s="34">
        <f>SUM(H3:H18)</f>
        <v>383790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9" t="s">
        <v>49</v>
      </c>
      <c r="D21" s="79"/>
      <c r="E21" s="79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960618</v>
      </c>
      <c r="D23" s="4"/>
      <c r="E23" s="4" t="s">
        <v>68</v>
      </c>
      <c r="F23" s="4"/>
      <c r="G23" s="19">
        <f>G19</f>
        <v>576828</v>
      </c>
      <c r="H23" s="53"/>
    </row>
    <row r="24" spans="1:8" ht="12.75">
      <c r="A24" s="80" t="s">
        <v>142</v>
      </c>
      <c r="B24" s="81"/>
      <c r="C24" s="18">
        <v>0</v>
      </c>
      <c r="D24" s="57" t="s">
        <v>70</v>
      </c>
      <c r="E24" s="81" t="s">
        <v>114</v>
      </c>
      <c r="F24" s="81"/>
      <c r="G24" s="18">
        <v>51300</v>
      </c>
      <c r="H24" s="58" t="s">
        <v>70</v>
      </c>
    </row>
    <row r="25" spans="1:11" ht="12.75">
      <c r="A25" s="82"/>
      <c r="B25" s="83"/>
      <c r="C25" s="18">
        <v>0</v>
      </c>
      <c r="D25" s="4"/>
      <c r="E25" s="81" t="s">
        <v>67</v>
      </c>
      <c r="F25" s="81"/>
      <c r="G25" s="18">
        <v>144000</v>
      </c>
      <c r="H25" s="55"/>
      <c r="K25" s="59"/>
    </row>
    <row r="26" spans="1:8" ht="12.75">
      <c r="A26" s="82"/>
      <c r="B26" s="83"/>
      <c r="C26" s="18">
        <v>0</v>
      </c>
      <c r="D26" s="4"/>
      <c r="E26" s="81" t="s">
        <v>115</v>
      </c>
      <c r="F26" s="81"/>
      <c r="G26" s="18">
        <v>0</v>
      </c>
      <c r="H26" s="55"/>
    </row>
    <row r="27" spans="1:8" ht="12.75">
      <c r="A27" s="82"/>
      <c r="B27" s="83"/>
      <c r="C27" s="18">
        <v>0</v>
      </c>
      <c r="D27" s="4"/>
      <c r="E27" s="81" t="s">
        <v>69</v>
      </c>
      <c r="F27" s="81"/>
      <c r="G27" s="18">
        <v>0</v>
      </c>
      <c r="H27" s="55"/>
    </row>
    <row r="28" spans="1:8" ht="12.75">
      <c r="A28" s="82"/>
      <c r="B28" s="83"/>
      <c r="C28" s="18">
        <v>0</v>
      </c>
      <c r="D28" s="4"/>
      <c r="E28" s="83" t="s">
        <v>141</v>
      </c>
      <c r="F28" s="83"/>
      <c r="G28" s="18">
        <v>0</v>
      </c>
      <c r="H28" s="55"/>
    </row>
    <row r="29" spans="1:8" ht="12.75">
      <c r="A29" s="82"/>
      <c r="B29" s="83"/>
      <c r="C29" s="18">
        <v>0</v>
      </c>
      <c r="D29" s="4"/>
      <c r="E29" s="83"/>
      <c r="F29" s="83"/>
      <c r="G29" s="18">
        <v>0</v>
      </c>
      <c r="H29" s="55"/>
    </row>
    <row r="30" spans="1:8" ht="12.75">
      <c r="A30" s="82" t="s">
        <v>77</v>
      </c>
      <c r="B30" s="83"/>
      <c r="C30" s="22">
        <v>0</v>
      </c>
      <c r="D30" s="54"/>
      <c r="E30" s="83" t="s">
        <v>76</v>
      </c>
      <c r="F30" s="83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960618</v>
      </c>
      <c r="D31" s="4"/>
      <c r="E31" s="4" t="s">
        <v>66</v>
      </c>
      <c r="F31" s="4"/>
      <c r="G31" s="19">
        <f>SUM(G23:G30)</f>
        <v>786428</v>
      </c>
      <c r="H31" s="53"/>
    </row>
    <row r="32" spans="1:8" ht="12.75">
      <c r="A32" s="56" t="s">
        <v>116</v>
      </c>
      <c r="B32" s="3"/>
      <c r="C32" s="3"/>
      <c r="D32" s="3"/>
      <c r="E32" s="3"/>
      <c r="F32" s="3"/>
      <c r="G32" s="60">
        <f>C31-G31</f>
        <v>174190</v>
      </c>
      <c r="H32" s="52"/>
    </row>
    <row r="33" ht="12.75">
      <c r="G33" s="6"/>
    </row>
    <row r="34" spans="1:8" ht="12.75">
      <c r="A34" s="45" t="s">
        <v>129</v>
      </c>
      <c r="B34" s="85"/>
      <c r="C34" s="85"/>
      <c r="D34" s="85"/>
      <c r="E34" s="85"/>
      <c r="F34" s="61" t="s">
        <v>120</v>
      </c>
      <c r="G34" s="86"/>
      <c r="H34" s="86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84" t="s">
        <v>121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.7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40" ht="12.75">
      <c r="A40" t="s">
        <v>117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31500</v>
      </c>
      <c r="C42" s="28">
        <f>$E3*HRSW!$B8</f>
        <v>28680</v>
      </c>
      <c r="D42" s="28">
        <f>$E3*HRSW!$B9</f>
        <v>22200</v>
      </c>
      <c r="E42" s="28">
        <f>$E3*HRSW!$B10</f>
        <v>0</v>
      </c>
      <c r="F42" s="28">
        <f>$E3*HRSW!$B11</f>
        <v>128196</v>
      </c>
      <c r="G42" s="28">
        <f>$E3*HRSW!$B12</f>
        <v>10800</v>
      </c>
      <c r="H42" s="28">
        <f>$E3*HRSW!$B13</f>
        <v>28980</v>
      </c>
      <c r="I42" s="28">
        <f>$E3*HRSW!$B14</f>
        <v>28584</v>
      </c>
      <c r="J42" s="28">
        <f>$E3*HRSW!$B15</f>
        <v>0</v>
      </c>
      <c r="K42" s="28">
        <f>$E3*HRSW!$B16</f>
        <v>2400</v>
      </c>
      <c r="L42" s="29">
        <f>$E3*HRSW!$B17</f>
        <v>11256.000000000002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39480</v>
      </c>
      <c r="C46" s="19">
        <f>$E7*Soyb!$B8</f>
        <v>18840</v>
      </c>
      <c r="D46" s="19">
        <f>$E7*Soyb!$B9</f>
        <v>0</v>
      </c>
      <c r="E46" s="19">
        <f>$E7*Soyb!$B10</f>
        <v>2400</v>
      </c>
      <c r="F46" s="19">
        <f>$E7*Soyb!$B11</f>
        <v>11772</v>
      </c>
      <c r="G46" s="19">
        <f>$E7*Soyb!$B12</f>
        <v>5700</v>
      </c>
      <c r="H46" s="19">
        <f>$E7*Soyb!$B13</f>
        <v>14147.999999999998</v>
      </c>
      <c r="I46" s="19">
        <f>$E7*Soyb!$B14</f>
        <v>14700</v>
      </c>
      <c r="J46" s="19">
        <f>$E7*Soyb!$B15</f>
        <v>0</v>
      </c>
      <c r="K46" s="19">
        <f>$E7*Soyb!$B16</f>
        <v>3300</v>
      </c>
      <c r="L46" s="30">
        <f>$E7*Soyb!$B17</f>
        <v>4416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47400</v>
      </c>
      <c r="C50" s="19">
        <f>$E11*Canola!$B8</f>
        <v>9360</v>
      </c>
      <c r="D50" s="19">
        <f>$E11*Canola!$B9</f>
        <v>0</v>
      </c>
      <c r="E50" s="19">
        <f>$E11*Canola!$B10</f>
        <v>0</v>
      </c>
      <c r="F50" s="19">
        <f>$E11*Canola!$B11</f>
        <v>70218</v>
      </c>
      <c r="G50" s="19">
        <f>$E11*Canola!$B12</f>
        <v>6600</v>
      </c>
      <c r="H50" s="19">
        <f>$E11*Canola!$B13</f>
        <v>14070</v>
      </c>
      <c r="I50" s="19">
        <f>$E11*Canola!$B14</f>
        <v>14112</v>
      </c>
      <c r="J50" s="19">
        <f>$E11*Canola!$B15</f>
        <v>0</v>
      </c>
      <c r="K50" s="19">
        <f>$E11*Canola!$B16</f>
        <v>1200</v>
      </c>
      <c r="L50" s="30">
        <f>$E11*Canola!$B17</f>
        <v>6516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118380</v>
      </c>
      <c r="C58" s="20">
        <f t="shared" si="4"/>
        <v>56880</v>
      </c>
      <c r="D58" s="20">
        <f t="shared" si="4"/>
        <v>22200</v>
      </c>
      <c r="E58" s="20">
        <f t="shared" si="4"/>
        <v>2400</v>
      </c>
      <c r="F58" s="20">
        <f t="shared" si="4"/>
        <v>210186</v>
      </c>
      <c r="G58" s="20">
        <f t="shared" si="4"/>
        <v>23100</v>
      </c>
      <c r="H58" s="20">
        <f t="shared" si="4"/>
        <v>57198</v>
      </c>
      <c r="I58" s="20">
        <f t="shared" si="4"/>
        <v>57396</v>
      </c>
      <c r="J58" s="20">
        <f t="shared" si="4"/>
        <v>0</v>
      </c>
      <c r="K58" s="20">
        <f t="shared" si="4"/>
        <v>6900</v>
      </c>
      <c r="L58" s="34">
        <f t="shared" si="4"/>
        <v>22188</v>
      </c>
    </row>
    <row r="59" spans="1:12" ht="12.75">
      <c r="A59" s="33" t="s">
        <v>91</v>
      </c>
      <c r="B59" s="20"/>
      <c r="C59" s="34"/>
      <c r="D59" s="35">
        <f>SUM(B58:L58)</f>
        <v>576828</v>
      </c>
      <c r="E59" s="21"/>
      <c r="F59" s="21"/>
      <c r="G59" s="21"/>
      <c r="H59" s="21"/>
      <c r="I59" s="21"/>
      <c r="J59" s="21"/>
      <c r="K59" s="21"/>
      <c r="L59" s="21"/>
    </row>
  </sheetData>
  <sheetProtection sheet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58</v>
      </c>
      <c r="C2" s="69"/>
    </row>
    <row r="3" spans="1:3" ht="12.75">
      <c r="A3" t="s">
        <v>132</v>
      </c>
      <c r="B3" s="10">
        <v>7.03</v>
      </c>
      <c r="C3" s="69"/>
    </row>
    <row r="4" spans="1:3" ht="12.75">
      <c r="A4" t="s">
        <v>28</v>
      </c>
      <c r="B4">
        <f>B2*B3</f>
        <v>407.74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26.25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106.83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24.15</v>
      </c>
      <c r="C13" s="69"/>
    </row>
    <row r="14" spans="1:3" ht="12.75">
      <c r="A14" s="1" t="s">
        <v>14</v>
      </c>
      <c r="B14" s="11">
        <v>23.82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9.38</v>
      </c>
      <c r="C17" s="69"/>
    </row>
    <row r="18" spans="1:3" ht="12.75">
      <c r="A18" t="s">
        <v>2</v>
      </c>
      <c r="B18" s="2">
        <f>SUM(B7:B17)</f>
        <v>243.83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10.47</v>
      </c>
      <c r="C21" s="69"/>
    </row>
    <row r="22" spans="1:3" ht="12.75">
      <c r="A22" s="1" t="s">
        <v>19</v>
      </c>
      <c r="B22" s="7">
        <v>28.02</v>
      </c>
      <c r="C22" s="69"/>
    </row>
    <row r="23" spans="1:3" ht="12.75">
      <c r="A23" s="1" t="s">
        <v>20</v>
      </c>
      <c r="B23" s="7">
        <v>14.41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112.9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356.73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74">
        <f>B4-B27</f>
        <v>51.00999999999999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4.20396551724138</v>
      </c>
      <c r="C32" s="69"/>
    </row>
    <row r="33" spans="1:3" ht="12.75">
      <c r="A33" t="s">
        <v>23</v>
      </c>
      <c r="B33" s="2">
        <f>B25/B2</f>
        <v>1.946551724137931</v>
      </c>
      <c r="C33" s="69"/>
    </row>
    <row r="34" spans="1:3" ht="12.75">
      <c r="A34" t="s">
        <v>27</v>
      </c>
      <c r="B34" s="2">
        <f>B27/B2</f>
        <v>6.150517241379311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56</v>
      </c>
      <c r="C2" s="69"/>
    </row>
    <row r="3" spans="1:3" ht="12.75">
      <c r="A3" t="s">
        <v>132</v>
      </c>
      <c r="B3" s="10">
        <v>8.27</v>
      </c>
      <c r="C3" s="69" t="s">
        <v>118</v>
      </c>
    </row>
    <row r="4" spans="1:3" ht="12.75">
      <c r="A4" t="s">
        <v>28</v>
      </c>
      <c r="B4">
        <f>B2*B3</f>
        <v>463.12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34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102.4</v>
      </c>
      <c r="C11" s="69"/>
    </row>
    <row r="12" spans="1:3" ht="12.75">
      <c r="A12" s="1" t="s">
        <v>11</v>
      </c>
      <c r="B12" s="11">
        <v>10.9</v>
      </c>
      <c r="C12" s="69"/>
    </row>
    <row r="13" spans="1:3" ht="12.75">
      <c r="A13" s="1" t="s">
        <v>13</v>
      </c>
      <c r="B13" s="11">
        <v>23.99</v>
      </c>
      <c r="C13" s="69"/>
    </row>
    <row r="14" spans="1:3" ht="12.75">
      <c r="A14" s="1" t="s">
        <v>14</v>
      </c>
      <c r="B14" s="11">
        <v>23.76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9.58</v>
      </c>
      <c r="C17" s="69"/>
    </row>
    <row r="18" spans="1:3" ht="12.75">
      <c r="A18" t="s">
        <v>2</v>
      </c>
      <c r="B18" s="2">
        <f>SUM(B7:B17)</f>
        <v>249.03000000000003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10.43</v>
      </c>
      <c r="C21" s="69"/>
    </row>
    <row r="22" spans="1:3" ht="12.75">
      <c r="A22" s="1" t="s">
        <v>19</v>
      </c>
      <c r="B22" s="7">
        <v>27.88</v>
      </c>
      <c r="C22" s="69"/>
    </row>
    <row r="23" spans="1:3" ht="12.75">
      <c r="A23" s="1" t="s">
        <v>20</v>
      </c>
      <c r="B23" s="7">
        <v>14.35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112.66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361.69000000000005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101.42999999999995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4.446964285714286</v>
      </c>
      <c r="C32" s="69"/>
    </row>
    <row r="33" spans="1:3" ht="12.75">
      <c r="A33" t="s">
        <v>23</v>
      </c>
      <c r="B33" s="2">
        <f>B25/B2</f>
        <v>2.0117857142857143</v>
      </c>
      <c r="C33" s="69"/>
    </row>
    <row r="34" spans="1:3" ht="12.75">
      <c r="A34" t="s">
        <v>27</v>
      </c>
      <c r="B34" s="2">
        <f>B27/B2</f>
        <v>6.458750000000001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73</v>
      </c>
      <c r="C2" s="69"/>
    </row>
    <row r="3" spans="1:3" ht="12.75">
      <c r="A3" t="s">
        <v>132</v>
      </c>
      <c r="B3" s="10">
        <v>5.17</v>
      </c>
      <c r="C3" s="72" t="s">
        <v>149</v>
      </c>
    </row>
    <row r="4" spans="1:3" ht="12.75">
      <c r="A4" t="s">
        <v>28</v>
      </c>
      <c r="B4" s="2">
        <f>B2*B3</f>
        <v>377.40999999999997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24</v>
      </c>
      <c r="C7" s="69"/>
    </row>
    <row r="8" spans="1:3" ht="12.75">
      <c r="A8" s="1" t="s">
        <v>9</v>
      </c>
      <c r="B8" s="11">
        <v>22.7</v>
      </c>
      <c r="C8" s="69"/>
    </row>
    <row r="9" spans="1:3" ht="12.75">
      <c r="A9" s="1" t="s">
        <v>24</v>
      </c>
      <c r="B9" s="11">
        <v>18.5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80.47</v>
      </c>
      <c r="C11" s="69"/>
    </row>
    <row r="12" spans="1:3" ht="12.75">
      <c r="A12" s="1" t="s">
        <v>11</v>
      </c>
      <c r="B12" s="11">
        <v>5</v>
      </c>
      <c r="C12" s="69"/>
    </row>
    <row r="13" spans="1:3" ht="12.75">
      <c r="A13" s="1" t="s">
        <v>13</v>
      </c>
      <c r="B13" s="11">
        <v>25.12</v>
      </c>
      <c r="C13" s="69"/>
    </row>
    <row r="14" spans="1:3" ht="12.75">
      <c r="A14" s="1" t="s">
        <v>14</v>
      </c>
      <c r="B14" s="11">
        <v>24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8.07</v>
      </c>
      <c r="C17" s="69"/>
    </row>
    <row r="18" spans="1:3" ht="12.75">
      <c r="A18" t="s">
        <v>2</v>
      </c>
      <c r="B18" s="2">
        <f>SUM(B7:B17)</f>
        <v>209.86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10.72</v>
      </c>
      <c r="C21" s="69"/>
    </row>
    <row r="22" spans="1:3" ht="12.75">
      <c r="A22" s="1" t="s">
        <v>19</v>
      </c>
      <c r="B22" s="7">
        <v>28.76</v>
      </c>
      <c r="C22" s="69"/>
    </row>
    <row r="23" spans="1:3" ht="12.75">
      <c r="A23" s="1" t="s">
        <v>20</v>
      </c>
      <c r="B23" s="7">
        <v>14.67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114.15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324.01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53.39999999999998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2.8747945205479453</v>
      </c>
      <c r="C32" s="69"/>
    </row>
    <row r="33" spans="1:3" ht="12.75">
      <c r="A33" t="s">
        <v>23</v>
      </c>
      <c r="B33" s="2">
        <f>B25/B2</f>
        <v>1.5636986301369864</v>
      </c>
      <c r="C33" s="69"/>
    </row>
    <row r="34" spans="1:3" ht="12.75">
      <c r="A34" t="s">
        <v>27</v>
      </c>
      <c r="B34" s="2">
        <f>B27/B2</f>
        <v>4.438493150684931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125</v>
      </c>
      <c r="C2" s="69"/>
    </row>
    <row r="3" spans="1:3" ht="12.75">
      <c r="A3" t="s">
        <v>132</v>
      </c>
      <c r="B3" s="12">
        <v>4.4</v>
      </c>
      <c r="C3" s="69"/>
    </row>
    <row r="4" spans="1:3" ht="12.75">
      <c r="A4" t="s">
        <v>28</v>
      </c>
      <c r="B4" s="2">
        <f>B2*B3</f>
        <v>550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91.5</v>
      </c>
      <c r="C7" s="69"/>
    </row>
    <row r="8" spans="1:3" ht="12.75">
      <c r="A8" s="1" t="s">
        <v>9</v>
      </c>
      <c r="B8" s="11">
        <v>35.5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123.29</v>
      </c>
      <c r="C11" s="69"/>
    </row>
    <row r="12" spans="1:3" ht="12.75">
      <c r="A12" s="1" t="s">
        <v>11</v>
      </c>
      <c r="B12" s="11">
        <v>15.7</v>
      </c>
      <c r="C12" s="69"/>
    </row>
    <row r="13" spans="1:3" ht="12.75">
      <c r="A13" s="1" t="s">
        <v>13</v>
      </c>
      <c r="B13" s="11">
        <v>35.37</v>
      </c>
      <c r="C13" s="69"/>
    </row>
    <row r="14" spans="1:3" ht="12.75">
      <c r="A14" s="1" t="s">
        <v>14</v>
      </c>
      <c r="B14" s="11">
        <v>31.53</v>
      </c>
      <c r="C14" s="69"/>
    </row>
    <row r="15" spans="1:3" ht="12.75">
      <c r="A15" s="1" t="s">
        <v>15</v>
      </c>
      <c r="B15" s="11">
        <v>25</v>
      </c>
      <c r="C15" s="69"/>
    </row>
    <row r="16" spans="1:3" ht="12.75">
      <c r="A16" s="1" t="s">
        <v>16</v>
      </c>
      <c r="B16" s="11">
        <v>2</v>
      </c>
      <c r="C16" s="69"/>
    </row>
    <row r="17" spans="1:3" ht="12.75">
      <c r="A17" s="1" t="s">
        <v>17</v>
      </c>
      <c r="B17" s="12">
        <v>14.4</v>
      </c>
      <c r="C17" s="69"/>
    </row>
    <row r="18" spans="1:3" ht="12.75">
      <c r="A18" t="s">
        <v>2</v>
      </c>
      <c r="B18" s="2">
        <f>SUM(B7:B17)</f>
        <v>374.28999999999996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14.08</v>
      </c>
      <c r="C21" s="69"/>
    </row>
    <row r="22" spans="1:3" ht="12.75">
      <c r="A22" s="1" t="s">
        <v>19</v>
      </c>
      <c r="B22" s="7">
        <v>46.57</v>
      </c>
      <c r="C22" s="69"/>
    </row>
    <row r="23" spans="1:3" ht="12.75">
      <c r="A23" s="1" t="s">
        <v>20</v>
      </c>
      <c r="B23" s="7">
        <v>23.26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143.91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518.1999999999999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31.800000000000068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2.9943199999999996</v>
      </c>
      <c r="C32" s="69"/>
    </row>
    <row r="33" spans="1:3" ht="12.75">
      <c r="A33" t="s">
        <v>23</v>
      </c>
      <c r="B33" s="2">
        <f>B25/B2</f>
        <v>1.15128</v>
      </c>
      <c r="C33" s="69"/>
    </row>
    <row r="34" spans="1:3" ht="12.75">
      <c r="A34" t="s">
        <v>27</v>
      </c>
      <c r="B34" s="2">
        <f>B27/B2</f>
        <v>4.145599999999999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33</v>
      </c>
      <c r="C2" s="69"/>
    </row>
    <row r="3" spans="1:3" ht="12.75">
      <c r="A3" t="s">
        <v>132</v>
      </c>
      <c r="B3" s="12">
        <v>10.95</v>
      </c>
      <c r="C3" s="69"/>
    </row>
    <row r="4" spans="1:3" ht="12.75">
      <c r="A4" t="s">
        <v>28</v>
      </c>
      <c r="B4">
        <f>B2*B3</f>
        <v>361.34999999999997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65.8</v>
      </c>
      <c r="C7" s="69" t="s">
        <v>137</v>
      </c>
    </row>
    <row r="8" spans="1:3" ht="12.75">
      <c r="A8" s="1" t="s">
        <v>9</v>
      </c>
      <c r="B8" s="11">
        <v>31.4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122</v>
      </c>
    </row>
    <row r="11" spans="1:3" ht="12.75">
      <c r="A11" s="1" t="s">
        <v>12</v>
      </c>
      <c r="B11" s="11">
        <v>19.62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23.58</v>
      </c>
      <c r="C13" s="69"/>
    </row>
    <row r="14" spans="1:3" ht="12.75">
      <c r="A14" s="1" t="s">
        <v>14</v>
      </c>
      <c r="B14" s="11">
        <v>24.5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5.5</v>
      </c>
      <c r="C16" s="69"/>
    </row>
    <row r="17" spans="1:3" ht="12.75">
      <c r="A17" s="1" t="s">
        <v>17</v>
      </c>
      <c r="B17" s="12">
        <v>7.36</v>
      </c>
      <c r="C17" s="69"/>
    </row>
    <row r="18" spans="1:3" ht="12.75">
      <c r="A18" t="s">
        <v>2</v>
      </c>
      <c r="B18" s="2">
        <f>SUM(B7:B17)</f>
        <v>191.26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10.46</v>
      </c>
      <c r="C21" s="69"/>
    </row>
    <row r="22" spans="1:3" ht="12.75">
      <c r="A22" s="1" t="s">
        <v>19</v>
      </c>
      <c r="B22" s="7">
        <v>29</v>
      </c>
      <c r="C22" s="69"/>
    </row>
    <row r="23" spans="1:3" ht="12.75">
      <c r="A23" s="1" t="s">
        <v>20</v>
      </c>
      <c r="B23" s="7">
        <v>15.16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114.62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305.88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55.46999999999997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5.795757575757576</v>
      </c>
      <c r="C32" s="69"/>
    </row>
    <row r="33" spans="1:3" ht="12.75">
      <c r="A33" t="s">
        <v>23</v>
      </c>
      <c r="B33" s="2">
        <f>B25/B2</f>
        <v>3.4733333333333336</v>
      </c>
      <c r="C33" s="69"/>
    </row>
    <row r="34" spans="1:3" ht="12.75">
      <c r="A34" t="s">
        <v>27</v>
      </c>
      <c r="B34" s="2">
        <f>B27/B2</f>
        <v>9.26909090909091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1630</v>
      </c>
      <c r="C2" s="69"/>
    </row>
    <row r="3" spans="1:3" ht="12.75">
      <c r="A3" t="s">
        <v>132</v>
      </c>
      <c r="B3" s="10">
        <v>0.34</v>
      </c>
      <c r="C3" s="69"/>
    </row>
    <row r="4" spans="1:3" ht="12.75">
      <c r="A4" t="s">
        <v>28</v>
      </c>
      <c r="B4" s="2">
        <f>B2*B3</f>
        <v>554.2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86.63</v>
      </c>
      <c r="C7" s="69"/>
    </row>
    <row r="8" spans="1:3" ht="12.75">
      <c r="A8" s="1" t="s">
        <v>9</v>
      </c>
      <c r="B8" s="11">
        <v>54.7</v>
      </c>
      <c r="C8" s="69" t="s">
        <v>123</v>
      </c>
    </row>
    <row r="9" spans="1:3" ht="12.75">
      <c r="A9" s="1" t="s">
        <v>24</v>
      </c>
      <c r="B9" s="11">
        <v>20</v>
      </c>
      <c r="C9" s="69" t="s">
        <v>124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50.16</v>
      </c>
      <c r="C11" s="69"/>
    </row>
    <row r="12" spans="1:3" ht="12.75">
      <c r="A12" s="1" t="s">
        <v>11</v>
      </c>
      <c r="B12" s="11">
        <v>19.5</v>
      </c>
      <c r="C12" s="69"/>
    </row>
    <row r="13" spans="1:3" ht="12.75">
      <c r="A13" s="1" t="s">
        <v>13</v>
      </c>
      <c r="B13" s="11">
        <v>26.6</v>
      </c>
      <c r="C13" s="69"/>
    </row>
    <row r="14" spans="1:3" ht="12.75">
      <c r="A14" s="1" t="s">
        <v>14</v>
      </c>
      <c r="B14" s="11">
        <v>27.42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15</v>
      </c>
      <c r="C16" s="69"/>
    </row>
    <row r="17" spans="1:3" ht="12.75">
      <c r="A17" s="1" t="s">
        <v>17</v>
      </c>
      <c r="B17" s="12">
        <v>12</v>
      </c>
      <c r="C17" s="69"/>
    </row>
    <row r="18" spans="1:3" ht="12.75">
      <c r="A18" t="s">
        <v>2</v>
      </c>
      <c r="B18" s="2">
        <f>SUM(B7:B17)</f>
        <v>312.01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11.16</v>
      </c>
      <c r="C21" s="69"/>
    </row>
    <row r="22" spans="1:3" ht="12.75">
      <c r="A22" s="1" t="s">
        <v>19</v>
      </c>
      <c r="B22" s="7">
        <v>33.47</v>
      </c>
      <c r="C22" s="69"/>
    </row>
    <row r="23" spans="1:3" ht="12.75">
      <c r="A23" s="1" t="s">
        <v>20</v>
      </c>
      <c r="B23" s="7">
        <v>17.41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122.03999999999999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434.04999999999995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120.15000000000009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0.19141717791411042</v>
      </c>
      <c r="C32" s="69"/>
    </row>
    <row r="33" spans="1:3" ht="12.75">
      <c r="A33" t="s">
        <v>23</v>
      </c>
      <c r="B33" s="13">
        <f>B25/B2</f>
        <v>0.07487116564417177</v>
      </c>
      <c r="C33" s="69"/>
    </row>
    <row r="34" spans="1:3" ht="12.75">
      <c r="A34" t="s">
        <v>27</v>
      </c>
      <c r="B34" s="13">
        <f>B27/B2</f>
        <v>0.2662883435582822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1940</v>
      </c>
      <c r="C2" s="69"/>
    </row>
    <row r="3" spans="1:3" ht="12.75">
      <c r="A3" t="s">
        <v>132</v>
      </c>
      <c r="B3" s="10">
        <v>0.201</v>
      </c>
      <c r="C3" s="69"/>
    </row>
    <row r="4" spans="1:3" ht="12.75">
      <c r="A4" t="s">
        <v>28</v>
      </c>
      <c r="B4">
        <f>B2*B3</f>
        <v>389.94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37.62</v>
      </c>
      <c r="C7" s="72"/>
    </row>
    <row r="8" spans="1:3" ht="12.75">
      <c r="A8" s="1" t="s">
        <v>9</v>
      </c>
      <c r="B8" s="11">
        <v>28.6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5</v>
      </c>
      <c r="C10" s="69" t="s">
        <v>125</v>
      </c>
    </row>
    <row r="11" spans="1:3" ht="12.75">
      <c r="A11" s="1" t="s">
        <v>12</v>
      </c>
      <c r="B11" s="11">
        <v>65.44</v>
      </c>
      <c r="C11" s="69"/>
    </row>
    <row r="12" spans="1:3" ht="12.75">
      <c r="A12" s="1" t="s">
        <v>11</v>
      </c>
      <c r="B12" s="11">
        <v>15.5</v>
      </c>
      <c r="C12" s="69"/>
    </row>
    <row r="13" spans="1:3" ht="12.75">
      <c r="A13" s="1" t="s">
        <v>13</v>
      </c>
      <c r="B13" s="11">
        <v>25.52</v>
      </c>
      <c r="C13" s="69"/>
    </row>
    <row r="14" spans="1:3" ht="12.75">
      <c r="A14" s="1" t="s">
        <v>14</v>
      </c>
      <c r="B14" s="11">
        <v>24.22</v>
      </c>
      <c r="C14" s="69"/>
    </row>
    <row r="15" spans="1:3" ht="12.75">
      <c r="A15" s="1" t="s">
        <v>15</v>
      </c>
      <c r="B15" s="11">
        <v>7.76</v>
      </c>
      <c r="C15" s="69"/>
    </row>
    <row r="16" spans="1:3" ht="12.75">
      <c r="A16" s="1" t="s">
        <v>16</v>
      </c>
      <c r="B16" s="11">
        <v>11.5</v>
      </c>
      <c r="C16" s="69" t="s">
        <v>130</v>
      </c>
    </row>
    <row r="17" spans="1:3" ht="12.75">
      <c r="A17" s="1" t="s">
        <v>17</v>
      </c>
      <c r="B17" s="12">
        <v>8.85</v>
      </c>
      <c r="C17" s="69"/>
    </row>
    <row r="18" spans="1:3" ht="12.75">
      <c r="A18" t="s">
        <v>2</v>
      </c>
      <c r="B18" s="2">
        <f>SUM(B7:B17)</f>
        <v>230.01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11.27</v>
      </c>
      <c r="C21" s="69"/>
    </row>
    <row r="22" spans="1:3" ht="12.75">
      <c r="A22" s="1" t="s">
        <v>19</v>
      </c>
      <c r="B22" s="7">
        <v>30.96</v>
      </c>
      <c r="C22" s="69"/>
    </row>
    <row r="23" spans="1:3" ht="12.75">
      <c r="A23" s="1" t="s">
        <v>20</v>
      </c>
      <c r="B23" s="7">
        <v>16.7</v>
      </c>
      <c r="C23" s="69"/>
    </row>
    <row r="24" spans="1:3" ht="12.75">
      <c r="A24" s="1" t="s">
        <v>21</v>
      </c>
      <c r="B24" s="8">
        <v>60</v>
      </c>
      <c r="C24" s="69"/>
    </row>
    <row r="25" spans="1:3" ht="12.75">
      <c r="A25" t="s">
        <v>4</v>
      </c>
      <c r="B25" s="2">
        <f>SUM(B21:B24)</f>
        <v>118.93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348.94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41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0.11856185567010309</v>
      </c>
      <c r="C32" s="69"/>
    </row>
    <row r="33" spans="1:3" ht="12.75">
      <c r="A33" t="s">
        <v>23</v>
      </c>
      <c r="B33" s="13">
        <f>B25/B2</f>
        <v>0.06130412371134021</v>
      </c>
      <c r="C33" s="69"/>
    </row>
    <row r="34" spans="1:3" ht="12.75">
      <c r="A34" t="s">
        <v>27</v>
      </c>
      <c r="B34" s="13">
        <f>B27/B2</f>
        <v>0.1798659793814433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2017-12-22T19:10:08Z</cp:lastPrinted>
  <dcterms:created xsi:type="dcterms:W3CDTF">2005-01-10T15:34:54Z</dcterms:created>
  <dcterms:modified xsi:type="dcterms:W3CDTF">2024-02-02T19:04:57Z</dcterms:modified>
  <cp:category/>
  <cp:version/>
  <cp:contentType/>
  <cp:contentStatus/>
</cp:coreProperties>
</file>