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<sst xmlns="http://schemas.openxmlformats.org/spreadsheetml/2006/main" count="119" uniqueCount="58">
  <si>
    <t>Fin</t>
  </si>
  <si>
    <t>Style</t>
  </si>
  <si>
    <t>Size</t>
  </si>
  <si>
    <t>Length</t>
  </si>
  <si>
    <t>Width</t>
  </si>
  <si>
    <t>Arch</t>
  </si>
  <si>
    <t>1st</t>
  </si>
  <si>
    <t>top-up</t>
  </si>
  <si>
    <t>top-dn</t>
  </si>
  <si>
    <t>2nd</t>
  </si>
  <si>
    <t>STIFFNESS</t>
  </si>
  <si>
    <t>top-up[r]</t>
  </si>
  <si>
    <t>top-dn[r]</t>
  </si>
  <si>
    <t>(r=raw 1st col, 2nd col= - 5.25 [lb])</t>
  </si>
  <si>
    <t>oh</t>
  </si>
  <si>
    <t>s</t>
  </si>
  <si>
    <t>LL</t>
  </si>
  <si>
    <t>M</t>
  </si>
  <si>
    <t>ap-blu</t>
  </si>
  <si>
    <t>ap-blk</t>
  </si>
  <si>
    <t>ap-XT</t>
  </si>
  <si>
    <t>oc-v12</t>
  </si>
  <si>
    <t>reg</t>
  </si>
  <si>
    <t>cr-max</t>
  </si>
  <si>
    <t>p</t>
  </si>
  <si>
    <t>L</t>
  </si>
  <si>
    <t>XL</t>
  </si>
  <si>
    <t>ma-quat</t>
  </si>
  <si>
    <t>ma-volo</t>
  </si>
  <si>
    <t>o</t>
  </si>
  <si>
    <t>al-blds</t>
  </si>
  <si>
    <t>da-tigers</t>
  </si>
  <si>
    <t>sp-tj-g</t>
  </si>
  <si>
    <t>sp-tj-blk</t>
  </si>
  <si>
    <t>sp-ts-ff</t>
  </si>
  <si>
    <t>ff</t>
  </si>
  <si>
    <t>cm</t>
  </si>
  <si>
    <t>lb</t>
  </si>
  <si>
    <t>sp-tj-mblk</t>
  </si>
  <si>
    <t>sp-tj-mblu</t>
  </si>
  <si>
    <t xml:space="preserve"> 9-10</t>
  </si>
  <si>
    <t xml:space="preserve"> 8-9</t>
  </si>
  <si>
    <t>sp-ts-oh</t>
  </si>
  <si>
    <t>ML</t>
  </si>
  <si>
    <t>a?-sj</t>
  </si>
  <si>
    <t>contemp</t>
  </si>
  <si>
    <t>up-dn</t>
  </si>
  <si>
    <t>FINS -- PHYSICAL CHARACTERISTICS (vs avg max speed)</t>
  </si>
  <si>
    <t>avg</t>
  </si>
  <si>
    <t>max</t>
  </si>
  <si>
    <t>(avg</t>
  </si>
  <si>
    <t>speed)</t>
  </si>
  <si>
    <t>Cat</t>
  </si>
  <si>
    <t>Wght</t>
  </si>
  <si>
    <t>*</t>
  </si>
  <si>
    <t>*thinner rail, so meas not comparable to others; arch similar to most (est ~~2 if adjust for diff in rail)</t>
  </si>
  <si>
    <t>REBOUND</t>
  </si>
  <si>
    <t xml:space="preserve"> (6 per fin)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</si>
</sst>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tabSelected="1" workbookViewId="0" topLeftCell="A1">
      <selection activeCell="A1" sqref="A1"/>
    </sheetView>
  </sheetViews>
  <sheetFormatPr defaultColWidth="9.140625" defaultRowHeight="12.75"/>
  <cols>
    <col min="2" max="2" width="5.8515625" style="0" customWidth="1"/>
    <col min="3" max="3" width="4.7109375" style="0" customWidth="1"/>
    <col min="4" max="4" width="5.57421875" style="1" customWidth="1"/>
    <col min="5" max="5" width="7.00390625" style="1" customWidth="1"/>
    <col min="6" max="6" width="6.57421875" style="4" customWidth="1"/>
    <col min="7" max="7" width="6.00390625" style="4" customWidth="1"/>
    <col min="8" max="8" width="6.140625" style="3" customWidth="1"/>
    <col min="9" max="9" width="5.28125" style="4" customWidth="1"/>
    <col min="10" max="10" width="7.8515625" style="3" hidden="1" customWidth="1"/>
    <col min="11" max="11" width="6.57421875" style="3" hidden="1" customWidth="1"/>
    <col min="12" max="12" width="7.8515625" style="3" hidden="1" customWidth="1"/>
    <col min="13" max="13" width="6.28125" style="3" hidden="1" customWidth="1"/>
    <col min="14" max="14" width="8.00390625" style="3" hidden="1" customWidth="1"/>
    <col min="15" max="15" width="6.28125" style="3" hidden="1" customWidth="1"/>
    <col min="16" max="16" width="8.00390625" style="3" hidden="1" customWidth="1"/>
    <col min="17" max="17" width="6.28125" style="3" hidden="1" customWidth="1"/>
    <col min="18" max="18" width="6.00390625" style="3" customWidth="1"/>
    <col min="19" max="19" width="6.421875" style="3" customWidth="1"/>
    <col min="20" max="20" width="4.57421875" style="0" hidden="1" customWidth="1"/>
    <col min="21" max="21" width="4.421875" style="0" hidden="1" customWidth="1"/>
    <col min="22" max="22" width="4.28125" style="0" hidden="1" customWidth="1"/>
    <col min="23" max="24" width="4.421875" style="0" hidden="1" customWidth="1"/>
    <col min="25" max="25" width="4.28125" style="0" hidden="1" customWidth="1"/>
    <col min="26" max="26" width="4.421875" style="0" hidden="1" customWidth="1"/>
    <col min="27" max="27" width="4.28125" style="0" hidden="1" customWidth="1"/>
    <col min="28" max="28" width="4.140625" style="0" hidden="1" customWidth="1"/>
    <col min="29" max="29" width="4.57421875" style="0" hidden="1" customWidth="1"/>
    <col min="30" max="31" width="4.140625" style="0" hidden="1" customWidth="1"/>
    <col min="32" max="32" width="5.57421875" style="2" customWidth="1"/>
  </cols>
  <sheetData>
    <row r="1" ht="12.75">
      <c r="A1" t="s">
        <v>47</v>
      </c>
    </row>
    <row r="3" spans="5:32" ht="12.75">
      <c r="E3" s="1" t="s">
        <v>50</v>
      </c>
      <c r="J3" s="3" t="s">
        <v>13</v>
      </c>
      <c r="R3" s="3" t="s">
        <v>10</v>
      </c>
      <c r="AF3" t="s">
        <v>56</v>
      </c>
    </row>
    <row r="4" spans="5:32" ht="12.75">
      <c r="E4" s="1" t="s">
        <v>49</v>
      </c>
      <c r="F4" s="4" t="s">
        <v>36</v>
      </c>
      <c r="G4" s="4" t="s">
        <v>36</v>
      </c>
      <c r="H4" s="3" t="s">
        <v>37</v>
      </c>
      <c r="I4" s="4" t="s">
        <v>36</v>
      </c>
      <c r="J4" s="3" t="s">
        <v>6</v>
      </c>
      <c r="N4" s="3" t="s">
        <v>9</v>
      </c>
      <c r="AF4" t="s">
        <v>57</v>
      </c>
    </row>
    <row r="5" spans="1:32" ht="12.75">
      <c r="A5" t="s">
        <v>0</v>
      </c>
      <c r="B5" t="s">
        <v>1</v>
      </c>
      <c r="C5" t="s">
        <v>52</v>
      </c>
      <c r="D5" s="1" t="s">
        <v>2</v>
      </c>
      <c r="E5" s="1" t="s">
        <v>51</v>
      </c>
      <c r="F5" s="4" t="s">
        <v>3</v>
      </c>
      <c r="G5" s="4" t="s">
        <v>4</v>
      </c>
      <c r="H5" s="3" t="s">
        <v>53</v>
      </c>
      <c r="I5" s="4" t="s">
        <v>5</v>
      </c>
      <c r="J5" s="3" t="s">
        <v>11</v>
      </c>
      <c r="K5" s="3" t="s">
        <v>7</v>
      </c>
      <c r="L5" s="3" t="s">
        <v>12</v>
      </c>
      <c r="M5" s="3" t="s">
        <v>8</v>
      </c>
      <c r="N5" s="3" t="s">
        <v>11</v>
      </c>
      <c r="O5" s="3" t="s">
        <v>7</v>
      </c>
      <c r="P5" s="3" t="s">
        <v>12</v>
      </c>
      <c r="Q5" s="3" t="s">
        <v>8</v>
      </c>
      <c r="R5" s="3" t="s">
        <v>48</v>
      </c>
      <c r="S5" s="3" t="s">
        <v>46</v>
      </c>
      <c r="T5">
        <v>1</v>
      </c>
      <c r="U5">
        <v>2</v>
      </c>
      <c r="V5">
        <v>3</v>
      </c>
      <c r="W5">
        <v>4</v>
      </c>
      <c r="X5">
        <v>5</v>
      </c>
      <c r="Y5">
        <v>6</v>
      </c>
      <c r="Z5">
        <v>7</v>
      </c>
      <c r="AA5">
        <v>8</v>
      </c>
      <c r="AB5">
        <v>9</v>
      </c>
      <c r="AC5">
        <v>10</v>
      </c>
      <c r="AD5">
        <v>11</v>
      </c>
      <c r="AE5">
        <v>12</v>
      </c>
      <c r="AF5" s="2" t="s">
        <v>48</v>
      </c>
    </row>
    <row r="6" spans="1:32" ht="12.75">
      <c r="A6" t="s">
        <v>30</v>
      </c>
      <c r="B6" t="s">
        <v>14</v>
      </c>
      <c r="C6" t="s">
        <v>24</v>
      </c>
      <c r="D6" s="1" t="s">
        <v>26</v>
      </c>
      <c r="E6" s="1">
        <v>2.37</v>
      </c>
      <c r="F6" s="4">
        <v>39.4</v>
      </c>
      <c r="G6" s="4">
        <v>24</v>
      </c>
      <c r="H6" s="3">
        <v>2.69</v>
      </c>
      <c r="I6" s="4">
        <v>1.4</v>
      </c>
      <c r="J6" s="3">
        <v>11.25</v>
      </c>
      <c r="K6" s="3">
        <f>J6-5.25</f>
        <v>6</v>
      </c>
      <c r="L6" s="3">
        <v>10.25</v>
      </c>
      <c r="M6" s="3">
        <f aca="true" t="shared" si="0" ref="M6:M26">L6-5.25</f>
        <v>5</v>
      </c>
      <c r="N6" s="3">
        <v>11.31</v>
      </c>
      <c r="O6" s="3">
        <f aca="true" t="shared" si="1" ref="O6:O26">N6-5.25</f>
        <v>6.0600000000000005</v>
      </c>
      <c r="P6" s="3">
        <v>10.37</v>
      </c>
      <c r="Q6" s="3">
        <f aca="true" t="shared" si="2" ref="Q6:Q26">P6-5.25</f>
        <v>5.119999999999999</v>
      </c>
      <c r="R6" s="3">
        <f>AVERAGE(K6,M6,O6,Q6)</f>
        <v>5.545</v>
      </c>
      <c r="S6" s="3">
        <f>((K6+O6)/2)-((M6+Q6)/2)</f>
        <v>0.9700000000000006</v>
      </c>
      <c r="T6">
        <v>88</v>
      </c>
      <c r="U6">
        <v>82</v>
      </c>
      <c r="V6">
        <v>89</v>
      </c>
      <c r="W6">
        <v>89</v>
      </c>
      <c r="X6">
        <v>81</v>
      </c>
      <c r="Y6">
        <v>87</v>
      </c>
      <c r="Z6">
        <v>88</v>
      </c>
      <c r="AA6">
        <v>87</v>
      </c>
      <c r="AB6">
        <v>91</v>
      </c>
      <c r="AC6">
        <v>86</v>
      </c>
      <c r="AD6">
        <v>78</v>
      </c>
      <c r="AE6">
        <v>84</v>
      </c>
      <c r="AF6" s="2">
        <f>AVERAGE(T6:AE6)</f>
        <v>85.83333333333333</v>
      </c>
    </row>
    <row r="7" spans="1:32" ht="12.75">
      <c r="A7" t="s">
        <v>18</v>
      </c>
      <c r="B7" t="s">
        <v>14</v>
      </c>
      <c r="C7" t="s">
        <v>15</v>
      </c>
      <c r="D7" s="1" t="s">
        <v>17</v>
      </c>
      <c r="E7" s="1">
        <v>2.56</v>
      </c>
      <c r="F7" s="4">
        <v>33.5</v>
      </c>
      <c r="G7" s="4">
        <v>23.3</v>
      </c>
      <c r="H7" s="3">
        <v>3.03</v>
      </c>
      <c r="I7" s="4">
        <v>1.3</v>
      </c>
      <c r="J7" s="3">
        <v>8.12</v>
      </c>
      <c r="K7" s="3">
        <f aca="true" t="shared" si="3" ref="K7:K26">J7-5.25</f>
        <v>2.869999999999999</v>
      </c>
      <c r="L7" s="3">
        <v>7.56</v>
      </c>
      <c r="M7" s="3">
        <f t="shared" si="0"/>
        <v>2.3099999999999996</v>
      </c>
      <c r="N7" s="3">
        <v>8.06</v>
      </c>
      <c r="O7" s="3">
        <f t="shared" si="1"/>
        <v>2.8100000000000005</v>
      </c>
      <c r="P7" s="3">
        <v>7.62</v>
      </c>
      <c r="Q7" s="3">
        <f t="shared" si="2"/>
        <v>2.37</v>
      </c>
      <c r="R7" s="3">
        <f aca="true" t="shared" si="4" ref="R7:R26">AVERAGE(K7,M7,O7,Q7)</f>
        <v>2.59</v>
      </c>
      <c r="S7" s="3">
        <f aca="true" t="shared" si="5" ref="S7:S26">((K7+O7)/2)-((M7+Q7)/2)</f>
        <v>0.5</v>
      </c>
      <c r="T7">
        <v>95</v>
      </c>
      <c r="U7">
        <v>106</v>
      </c>
      <c r="V7">
        <v>91</v>
      </c>
      <c r="W7">
        <v>95</v>
      </c>
      <c r="X7">
        <v>103</v>
      </c>
      <c r="Y7">
        <v>93</v>
      </c>
      <c r="Z7">
        <v>98</v>
      </c>
      <c r="AA7">
        <v>98</v>
      </c>
      <c r="AB7">
        <v>109</v>
      </c>
      <c r="AC7">
        <v>106</v>
      </c>
      <c r="AD7">
        <v>97</v>
      </c>
      <c r="AE7">
        <v>104</v>
      </c>
      <c r="AF7" s="2">
        <f aca="true" t="shared" si="6" ref="AF7:AF26">AVERAGE(T7:AE7)</f>
        <v>99.58333333333333</v>
      </c>
    </row>
    <row r="8" spans="1:19" ht="12.75">
      <c r="A8" t="s">
        <v>18</v>
      </c>
      <c r="B8" t="s">
        <v>14</v>
      </c>
      <c r="C8" t="s">
        <v>15</v>
      </c>
      <c r="D8" s="1" t="s">
        <v>16</v>
      </c>
      <c r="F8" s="4">
        <v>33.6</v>
      </c>
      <c r="G8" s="4">
        <v>23.3</v>
      </c>
      <c r="H8" s="3">
        <v>3.19</v>
      </c>
      <c r="I8" s="4">
        <v>1.8</v>
      </c>
      <c r="J8" s="3">
        <v>8.5</v>
      </c>
      <c r="K8" s="3">
        <f t="shared" si="3"/>
        <v>3.25</v>
      </c>
      <c r="L8" s="3">
        <v>7.75</v>
      </c>
      <c r="M8" s="3">
        <f t="shared" si="0"/>
        <v>2.5</v>
      </c>
      <c r="N8" s="3">
        <v>8.5</v>
      </c>
      <c r="O8" s="3">
        <f t="shared" si="1"/>
        <v>3.25</v>
      </c>
      <c r="P8" s="3">
        <v>7.81</v>
      </c>
      <c r="Q8" s="3">
        <f t="shared" si="2"/>
        <v>2.5599999999999996</v>
      </c>
      <c r="R8" s="3">
        <f t="shared" si="4"/>
        <v>2.8899999999999997</v>
      </c>
      <c r="S8" s="3">
        <f t="shared" si="5"/>
        <v>0.7200000000000002</v>
      </c>
    </row>
    <row r="9" spans="1:32" ht="12.75">
      <c r="A9" t="s">
        <v>19</v>
      </c>
      <c r="B9" t="s">
        <v>14</v>
      </c>
      <c r="C9" t="s">
        <v>15</v>
      </c>
      <c r="D9" s="1" t="s">
        <v>17</v>
      </c>
      <c r="F9" s="4">
        <v>33.6</v>
      </c>
      <c r="G9" s="4">
        <v>23.1</v>
      </c>
      <c r="H9" s="3">
        <v>3.03</v>
      </c>
      <c r="I9" s="4">
        <v>1.2</v>
      </c>
      <c r="J9" s="3">
        <v>7.94</v>
      </c>
      <c r="K9" s="3">
        <f t="shared" si="3"/>
        <v>2.6900000000000004</v>
      </c>
      <c r="L9" s="3">
        <v>7.56</v>
      </c>
      <c r="M9" s="3">
        <f t="shared" si="0"/>
        <v>2.3099999999999996</v>
      </c>
      <c r="N9" s="3">
        <v>7.94</v>
      </c>
      <c r="O9" s="3">
        <f t="shared" si="1"/>
        <v>2.6900000000000004</v>
      </c>
      <c r="P9" s="3">
        <v>7.56</v>
      </c>
      <c r="Q9" s="3">
        <f t="shared" si="2"/>
        <v>2.3099999999999996</v>
      </c>
      <c r="R9" s="3">
        <f t="shared" si="4"/>
        <v>2.5</v>
      </c>
      <c r="S9" s="3">
        <f t="shared" si="5"/>
        <v>0.3800000000000008</v>
      </c>
      <c r="T9">
        <v>106</v>
      </c>
      <c r="U9">
        <v>106</v>
      </c>
      <c r="V9">
        <v>94</v>
      </c>
      <c r="W9">
        <v>112</v>
      </c>
      <c r="X9">
        <v>124</v>
      </c>
      <c r="Y9">
        <v>121</v>
      </c>
      <c r="Z9">
        <v>117</v>
      </c>
      <c r="AA9">
        <v>98</v>
      </c>
      <c r="AB9">
        <v>118</v>
      </c>
      <c r="AC9">
        <v>117</v>
      </c>
      <c r="AD9">
        <v>114</v>
      </c>
      <c r="AE9">
        <v>123</v>
      </c>
      <c r="AF9" s="2">
        <f t="shared" si="6"/>
        <v>112.5</v>
      </c>
    </row>
    <row r="10" spans="1:32" ht="12.75">
      <c r="A10" t="s">
        <v>19</v>
      </c>
      <c r="B10" t="s">
        <v>14</v>
      </c>
      <c r="C10" t="s">
        <v>15</v>
      </c>
      <c r="D10" s="1" t="s">
        <v>16</v>
      </c>
      <c r="F10" s="4">
        <v>33.3</v>
      </c>
      <c r="G10" s="4">
        <v>23.1</v>
      </c>
      <c r="H10" s="3">
        <v>2.94</v>
      </c>
      <c r="I10" s="4">
        <v>1.3</v>
      </c>
      <c r="J10" s="3">
        <v>7.69</v>
      </c>
      <c r="K10" s="3">
        <f t="shared" si="3"/>
        <v>2.4400000000000004</v>
      </c>
      <c r="L10" s="3">
        <v>7.5</v>
      </c>
      <c r="M10" s="3">
        <f t="shared" si="0"/>
        <v>2.25</v>
      </c>
      <c r="N10" s="3">
        <v>7.69</v>
      </c>
      <c r="O10" s="3">
        <f t="shared" si="1"/>
        <v>2.4400000000000004</v>
      </c>
      <c r="P10" s="3">
        <v>7.5</v>
      </c>
      <c r="Q10" s="3">
        <f t="shared" si="2"/>
        <v>2.25</v>
      </c>
      <c r="R10" s="3">
        <f t="shared" si="4"/>
        <v>2.345</v>
      </c>
      <c r="S10" s="3">
        <f t="shared" si="5"/>
        <v>0.1900000000000004</v>
      </c>
      <c r="T10">
        <v>67</v>
      </c>
      <c r="U10">
        <v>71</v>
      </c>
      <c r="V10">
        <v>76</v>
      </c>
      <c r="W10">
        <v>77</v>
      </c>
      <c r="X10">
        <v>80</v>
      </c>
      <c r="Y10">
        <v>73</v>
      </c>
      <c r="Z10">
        <v>81</v>
      </c>
      <c r="AA10">
        <v>79</v>
      </c>
      <c r="AB10">
        <v>75</v>
      </c>
      <c r="AC10">
        <v>81</v>
      </c>
      <c r="AD10">
        <v>80</v>
      </c>
      <c r="AE10">
        <v>78</v>
      </c>
      <c r="AF10" s="2">
        <f t="shared" si="6"/>
        <v>76.5</v>
      </c>
    </row>
    <row r="11" spans="1:32" ht="12.75">
      <c r="A11" t="s">
        <v>20</v>
      </c>
      <c r="B11" t="s">
        <v>14</v>
      </c>
      <c r="C11" t="s">
        <v>15</v>
      </c>
      <c r="D11" s="1" t="s">
        <v>17</v>
      </c>
      <c r="E11" s="1">
        <v>2.44</v>
      </c>
      <c r="F11" s="4">
        <v>33.6</v>
      </c>
      <c r="G11" s="4">
        <v>23</v>
      </c>
      <c r="H11" s="3">
        <v>3.12</v>
      </c>
      <c r="I11" s="4">
        <v>1.6</v>
      </c>
      <c r="J11" s="3">
        <v>10</v>
      </c>
      <c r="K11" s="3">
        <f t="shared" si="3"/>
        <v>4.75</v>
      </c>
      <c r="L11" s="3">
        <v>10.25</v>
      </c>
      <c r="M11" s="3">
        <f t="shared" si="0"/>
        <v>5</v>
      </c>
      <c r="N11" s="3">
        <v>10.12</v>
      </c>
      <c r="O11" s="3">
        <f t="shared" si="1"/>
        <v>4.869999999999999</v>
      </c>
      <c r="P11" s="3">
        <v>10.12</v>
      </c>
      <c r="Q11" s="3">
        <f t="shared" si="2"/>
        <v>4.869999999999999</v>
      </c>
      <c r="R11" s="3">
        <f t="shared" si="4"/>
        <v>4.8725</v>
      </c>
      <c r="S11" s="3">
        <f t="shared" si="5"/>
        <v>-0.125</v>
      </c>
      <c r="T11">
        <v>135</v>
      </c>
      <c r="U11">
        <v>135</v>
      </c>
      <c r="V11">
        <v>134</v>
      </c>
      <c r="W11">
        <v>134</v>
      </c>
      <c r="X11">
        <v>118</v>
      </c>
      <c r="Y11">
        <v>135</v>
      </c>
      <c r="Z11">
        <v>135</v>
      </c>
      <c r="AA11">
        <v>135</v>
      </c>
      <c r="AB11">
        <v>135</v>
      </c>
      <c r="AC11">
        <v>135</v>
      </c>
      <c r="AD11">
        <v>134</v>
      </c>
      <c r="AE11">
        <v>135</v>
      </c>
      <c r="AF11" s="2">
        <f t="shared" si="6"/>
        <v>133.33333333333334</v>
      </c>
    </row>
    <row r="12" spans="1:19" ht="12.75">
      <c r="A12" t="s">
        <v>20</v>
      </c>
      <c r="B12" t="s">
        <v>14</v>
      </c>
      <c r="C12" t="s">
        <v>15</v>
      </c>
      <c r="D12" s="1" t="s">
        <v>16</v>
      </c>
      <c r="F12" s="4">
        <v>33.3</v>
      </c>
      <c r="G12" s="4">
        <v>23.2</v>
      </c>
      <c r="H12" s="3">
        <v>3.15</v>
      </c>
      <c r="I12" s="4">
        <v>1.8</v>
      </c>
      <c r="J12" s="3">
        <v>10.12</v>
      </c>
      <c r="K12" s="3">
        <f t="shared" si="3"/>
        <v>4.869999999999999</v>
      </c>
      <c r="L12" s="3">
        <v>9.75</v>
      </c>
      <c r="M12" s="3">
        <f t="shared" si="0"/>
        <v>4.5</v>
      </c>
      <c r="N12" s="3">
        <v>10.12</v>
      </c>
      <c r="O12" s="3">
        <f t="shared" si="1"/>
        <v>4.869999999999999</v>
      </c>
      <c r="P12" s="3">
        <v>9.75</v>
      </c>
      <c r="Q12" s="3">
        <f t="shared" si="2"/>
        <v>4.5</v>
      </c>
      <c r="R12" s="3">
        <f t="shared" si="4"/>
        <v>4.685</v>
      </c>
      <c r="S12" s="3">
        <f t="shared" si="5"/>
        <v>0.3699999999999992</v>
      </c>
    </row>
    <row r="13" spans="1:32" ht="12.75">
      <c r="A13" t="s">
        <v>44</v>
      </c>
      <c r="B13" t="s">
        <v>14</v>
      </c>
      <c r="C13" t="s">
        <v>24</v>
      </c>
      <c r="D13" s="1" t="s">
        <v>26</v>
      </c>
      <c r="E13" s="1">
        <v>2.36</v>
      </c>
      <c r="F13" s="4">
        <v>28</v>
      </c>
      <c r="G13" s="4">
        <v>23.5</v>
      </c>
      <c r="H13" s="3">
        <v>2.75</v>
      </c>
      <c r="I13" s="4">
        <v>1</v>
      </c>
      <c r="J13" s="3">
        <v>9.5</v>
      </c>
      <c r="K13" s="3">
        <f t="shared" si="3"/>
        <v>4.25</v>
      </c>
      <c r="L13" s="3">
        <v>9.44</v>
      </c>
      <c r="M13" s="3">
        <f t="shared" si="0"/>
        <v>4.1899999999999995</v>
      </c>
      <c r="N13" s="3">
        <v>9.06</v>
      </c>
      <c r="O13" s="3">
        <f t="shared" si="1"/>
        <v>3.8100000000000005</v>
      </c>
      <c r="P13" s="3">
        <v>9.19</v>
      </c>
      <c r="Q13" s="3">
        <f t="shared" si="2"/>
        <v>3.9399999999999995</v>
      </c>
      <c r="R13" s="3">
        <f t="shared" si="4"/>
        <v>4.047499999999999</v>
      </c>
      <c r="S13" s="3">
        <f t="shared" si="5"/>
        <v>-0.034999999999999254</v>
      </c>
      <c r="T13">
        <v>86</v>
      </c>
      <c r="U13">
        <v>93</v>
      </c>
      <c r="V13">
        <v>99</v>
      </c>
      <c r="W13">
        <v>93</v>
      </c>
      <c r="X13">
        <v>81</v>
      </c>
      <c r="Y13">
        <v>93</v>
      </c>
      <c r="Z13">
        <v>94</v>
      </c>
      <c r="AA13">
        <v>86</v>
      </c>
      <c r="AB13">
        <v>92</v>
      </c>
      <c r="AC13">
        <v>100</v>
      </c>
      <c r="AD13">
        <v>81</v>
      </c>
      <c r="AE13">
        <v>100</v>
      </c>
      <c r="AF13" s="2">
        <f t="shared" si="6"/>
        <v>91.5</v>
      </c>
    </row>
    <row r="14" spans="1:32" ht="12.75">
      <c r="A14" t="s">
        <v>45</v>
      </c>
      <c r="B14" t="s">
        <v>35</v>
      </c>
      <c r="C14" t="s">
        <v>24</v>
      </c>
      <c r="D14" s="1" t="s">
        <v>41</v>
      </c>
      <c r="E14" s="1">
        <v>2.59</v>
      </c>
      <c r="F14" s="4">
        <v>31.5</v>
      </c>
      <c r="G14" s="4">
        <v>20</v>
      </c>
      <c r="H14" s="3">
        <v>1.25</v>
      </c>
      <c r="I14" s="4">
        <v>0.6</v>
      </c>
      <c r="J14" s="3">
        <v>7.56</v>
      </c>
      <c r="K14" s="3">
        <f t="shared" si="3"/>
        <v>2.3099999999999996</v>
      </c>
      <c r="L14" s="3">
        <v>7.06</v>
      </c>
      <c r="M14" s="3">
        <f t="shared" si="0"/>
        <v>1.8099999999999996</v>
      </c>
      <c r="N14" s="3">
        <v>7.62</v>
      </c>
      <c r="O14" s="3">
        <f t="shared" si="1"/>
        <v>2.37</v>
      </c>
      <c r="P14" s="3">
        <v>7.31</v>
      </c>
      <c r="Q14" s="3">
        <f t="shared" si="2"/>
        <v>2.0599999999999996</v>
      </c>
      <c r="R14" s="3">
        <f t="shared" si="4"/>
        <v>2.1374999999999997</v>
      </c>
      <c r="S14" s="3">
        <f t="shared" si="5"/>
        <v>0.40500000000000025</v>
      </c>
      <c r="T14">
        <v>37</v>
      </c>
      <c r="U14">
        <v>39</v>
      </c>
      <c r="V14">
        <v>40</v>
      </c>
      <c r="W14">
        <v>39</v>
      </c>
      <c r="X14">
        <v>40</v>
      </c>
      <c r="Y14">
        <v>39</v>
      </c>
      <c r="Z14">
        <v>38</v>
      </c>
      <c r="AA14">
        <v>38</v>
      </c>
      <c r="AB14">
        <v>38</v>
      </c>
      <c r="AC14">
        <v>42</v>
      </c>
      <c r="AD14">
        <v>41</v>
      </c>
      <c r="AE14">
        <v>44</v>
      </c>
      <c r="AF14" s="2">
        <f t="shared" si="6"/>
        <v>39.583333333333336</v>
      </c>
    </row>
    <row r="15" spans="1:32" ht="12.75">
      <c r="A15" t="s">
        <v>23</v>
      </c>
      <c r="B15" t="s">
        <v>14</v>
      </c>
      <c r="C15" t="s">
        <v>24</v>
      </c>
      <c r="D15" s="1" t="s">
        <v>25</v>
      </c>
      <c r="E15" s="1">
        <v>2.4</v>
      </c>
      <c r="F15" s="4">
        <v>37.5</v>
      </c>
      <c r="G15" s="4">
        <v>23.3</v>
      </c>
      <c r="H15" s="3">
        <v>2.53</v>
      </c>
      <c r="I15" s="4">
        <v>2.2</v>
      </c>
      <c r="J15" s="3">
        <v>10</v>
      </c>
      <c r="K15" s="3">
        <f t="shared" si="3"/>
        <v>4.75</v>
      </c>
      <c r="L15" s="3">
        <v>9.62</v>
      </c>
      <c r="M15" s="3">
        <f t="shared" si="0"/>
        <v>4.369999999999999</v>
      </c>
      <c r="N15" s="3">
        <v>10</v>
      </c>
      <c r="O15" s="3">
        <f t="shared" si="1"/>
        <v>4.75</v>
      </c>
      <c r="P15" s="3">
        <v>9.75</v>
      </c>
      <c r="Q15" s="3">
        <f t="shared" si="2"/>
        <v>4.5</v>
      </c>
      <c r="R15" s="3">
        <f t="shared" si="4"/>
        <v>4.592499999999999</v>
      </c>
      <c r="S15" s="3">
        <f t="shared" si="5"/>
        <v>0.3150000000000004</v>
      </c>
      <c r="T15">
        <v>81</v>
      </c>
      <c r="U15">
        <v>80</v>
      </c>
      <c r="V15">
        <v>79</v>
      </c>
      <c r="W15">
        <v>78</v>
      </c>
      <c r="X15">
        <v>78</v>
      </c>
      <c r="Y15">
        <v>82</v>
      </c>
      <c r="Z15">
        <v>69</v>
      </c>
      <c r="AA15">
        <v>75</v>
      </c>
      <c r="AB15">
        <v>75</v>
      </c>
      <c r="AC15">
        <v>83</v>
      </c>
      <c r="AD15">
        <v>75</v>
      </c>
      <c r="AE15">
        <v>76</v>
      </c>
      <c r="AF15" s="2">
        <f t="shared" si="6"/>
        <v>77.58333333333333</v>
      </c>
    </row>
    <row r="16" spans="1:32" ht="12.75">
      <c r="A16" t="s">
        <v>23</v>
      </c>
      <c r="B16" t="s">
        <v>14</v>
      </c>
      <c r="C16" t="s">
        <v>24</v>
      </c>
      <c r="D16" s="1" t="s">
        <v>26</v>
      </c>
      <c r="F16" s="4">
        <v>38</v>
      </c>
      <c r="G16" s="4">
        <v>23.8</v>
      </c>
      <c r="H16" s="3">
        <v>2.75</v>
      </c>
      <c r="I16" s="4">
        <v>2.9</v>
      </c>
      <c r="J16" s="3">
        <v>11.19</v>
      </c>
      <c r="K16" s="3">
        <f t="shared" si="3"/>
        <v>5.9399999999999995</v>
      </c>
      <c r="L16" s="3">
        <v>10.75</v>
      </c>
      <c r="M16" s="3">
        <f t="shared" si="0"/>
        <v>5.5</v>
      </c>
      <c r="N16" s="3">
        <v>11.12</v>
      </c>
      <c r="O16" s="3">
        <f t="shared" si="1"/>
        <v>5.869999999999999</v>
      </c>
      <c r="P16" s="3">
        <v>10.87</v>
      </c>
      <c r="Q16" s="3">
        <f t="shared" si="2"/>
        <v>5.619999999999999</v>
      </c>
      <c r="R16" s="3">
        <f t="shared" si="4"/>
        <v>5.7325</v>
      </c>
      <c r="S16" s="3">
        <f t="shared" si="5"/>
        <v>0.34499999999999975</v>
      </c>
      <c r="T16">
        <v>87</v>
      </c>
      <c r="U16">
        <v>87</v>
      </c>
      <c r="V16">
        <v>93</v>
      </c>
      <c r="W16">
        <v>88</v>
      </c>
      <c r="X16">
        <v>86</v>
      </c>
      <c r="Y16">
        <v>90</v>
      </c>
      <c r="Z16">
        <v>87</v>
      </c>
      <c r="AA16">
        <v>79</v>
      </c>
      <c r="AB16">
        <v>91</v>
      </c>
      <c r="AC16">
        <v>88</v>
      </c>
      <c r="AD16">
        <v>82</v>
      </c>
      <c r="AE16">
        <v>91</v>
      </c>
      <c r="AF16" s="2">
        <f t="shared" si="6"/>
        <v>87.41666666666667</v>
      </c>
    </row>
    <row r="17" spans="1:32" ht="12.75">
      <c r="A17" t="s">
        <v>31</v>
      </c>
      <c r="B17" t="s">
        <v>14</v>
      </c>
      <c r="C17" t="s">
        <v>29</v>
      </c>
      <c r="D17" s="1" t="s">
        <v>22</v>
      </c>
      <c r="E17" s="1">
        <v>2.25</v>
      </c>
      <c r="F17" s="4">
        <v>38</v>
      </c>
      <c r="G17" s="4">
        <v>21.4</v>
      </c>
      <c r="H17" s="3">
        <v>1.87</v>
      </c>
      <c r="I17" s="4" t="s">
        <v>54</v>
      </c>
      <c r="J17" s="3">
        <v>8.25</v>
      </c>
      <c r="K17" s="3">
        <f t="shared" si="3"/>
        <v>3</v>
      </c>
      <c r="L17" s="3">
        <v>7.69</v>
      </c>
      <c r="M17" s="3">
        <f t="shared" si="0"/>
        <v>2.4400000000000004</v>
      </c>
      <c r="N17" s="3">
        <v>8.19</v>
      </c>
      <c r="O17" s="3">
        <f t="shared" si="1"/>
        <v>2.9399999999999995</v>
      </c>
      <c r="P17" s="3">
        <v>7.75</v>
      </c>
      <c r="Q17" s="3">
        <f t="shared" si="2"/>
        <v>2.5</v>
      </c>
      <c r="R17" s="3">
        <f t="shared" si="4"/>
        <v>2.7199999999999998</v>
      </c>
      <c r="S17" s="3">
        <f t="shared" si="5"/>
        <v>0.49999999999999956</v>
      </c>
      <c r="T17">
        <v>60</v>
      </c>
      <c r="U17">
        <v>61</v>
      </c>
      <c r="V17">
        <v>64</v>
      </c>
      <c r="W17">
        <v>63</v>
      </c>
      <c r="X17">
        <v>64</v>
      </c>
      <c r="Y17">
        <v>62</v>
      </c>
      <c r="Z17">
        <v>72</v>
      </c>
      <c r="AA17">
        <v>72</v>
      </c>
      <c r="AB17">
        <v>65</v>
      </c>
      <c r="AC17">
        <v>60</v>
      </c>
      <c r="AD17">
        <v>72</v>
      </c>
      <c r="AE17">
        <v>75</v>
      </c>
      <c r="AF17" s="2">
        <f t="shared" si="6"/>
        <v>65.83333333333333</v>
      </c>
    </row>
    <row r="18" spans="1:32" ht="12.75">
      <c r="A18" t="s">
        <v>27</v>
      </c>
      <c r="B18" t="s">
        <v>14</v>
      </c>
      <c r="C18" t="s">
        <v>24</v>
      </c>
      <c r="D18" s="1" t="s">
        <v>22</v>
      </c>
      <c r="E18" s="1">
        <v>2.22</v>
      </c>
      <c r="F18" s="4">
        <v>37</v>
      </c>
      <c r="G18" s="4">
        <v>21.4</v>
      </c>
      <c r="H18" s="3">
        <v>2.25</v>
      </c>
      <c r="I18" s="4">
        <v>1.8</v>
      </c>
      <c r="J18" s="3">
        <v>10</v>
      </c>
      <c r="K18" s="3">
        <f t="shared" si="3"/>
        <v>4.75</v>
      </c>
      <c r="L18" s="3">
        <v>9.19</v>
      </c>
      <c r="M18" s="3">
        <f t="shared" si="0"/>
        <v>3.9399999999999995</v>
      </c>
      <c r="N18" s="3">
        <v>10</v>
      </c>
      <c r="O18" s="3">
        <f t="shared" si="1"/>
        <v>4.75</v>
      </c>
      <c r="P18" s="3">
        <v>9.25</v>
      </c>
      <c r="Q18" s="3">
        <f t="shared" si="2"/>
        <v>4</v>
      </c>
      <c r="R18" s="3">
        <f t="shared" si="4"/>
        <v>4.359999999999999</v>
      </c>
      <c r="S18" s="3">
        <f t="shared" si="5"/>
        <v>0.7800000000000002</v>
      </c>
      <c r="T18">
        <v>72</v>
      </c>
      <c r="U18">
        <v>76</v>
      </c>
      <c r="V18">
        <v>77</v>
      </c>
      <c r="W18">
        <v>76</v>
      </c>
      <c r="X18">
        <v>77</v>
      </c>
      <c r="Y18">
        <v>65</v>
      </c>
      <c r="Z18">
        <v>79</v>
      </c>
      <c r="AA18">
        <v>79</v>
      </c>
      <c r="AB18">
        <v>84</v>
      </c>
      <c r="AC18">
        <v>66</v>
      </c>
      <c r="AD18">
        <v>88</v>
      </c>
      <c r="AE18">
        <v>78</v>
      </c>
      <c r="AF18" s="2">
        <f t="shared" si="6"/>
        <v>76.41666666666667</v>
      </c>
    </row>
    <row r="19" spans="1:32" ht="12.75">
      <c r="A19" t="s">
        <v>28</v>
      </c>
      <c r="B19" t="s">
        <v>14</v>
      </c>
      <c r="C19" t="s">
        <v>29</v>
      </c>
      <c r="D19" s="1" t="s">
        <v>22</v>
      </c>
      <c r="E19" s="1">
        <v>2.26</v>
      </c>
      <c r="F19" s="4">
        <v>35</v>
      </c>
      <c r="G19" s="4">
        <v>21</v>
      </c>
      <c r="H19" s="3">
        <v>2.12</v>
      </c>
      <c r="I19" s="4">
        <v>2.2</v>
      </c>
      <c r="J19" s="3">
        <v>8.5</v>
      </c>
      <c r="K19" s="3">
        <f t="shared" si="3"/>
        <v>3.25</v>
      </c>
      <c r="L19" s="3">
        <v>7.37</v>
      </c>
      <c r="M19" s="3">
        <f t="shared" si="0"/>
        <v>2.12</v>
      </c>
      <c r="N19" s="3">
        <v>8.06</v>
      </c>
      <c r="O19" s="3">
        <f t="shared" si="1"/>
        <v>2.8100000000000005</v>
      </c>
      <c r="P19" s="3">
        <v>7.5</v>
      </c>
      <c r="Q19" s="3">
        <f t="shared" si="2"/>
        <v>2.25</v>
      </c>
      <c r="R19" s="3">
        <f t="shared" si="4"/>
        <v>2.6075</v>
      </c>
      <c r="S19" s="3">
        <f t="shared" si="5"/>
        <v>0.8450000000000002</v>
      </c>
      <c r="T19">
        <v>80</v>
      </c>
      <c r="U19">
        <v>81</v>
      </c>
      <c r="V19">
        <v>90</v>
      </c>
      <c r="W19">
        <v>84</v>
      </c>
      <c r="X19">
        <v>87</v>
      </c>
      <c r="Y19">
        <v>79</v>
      </c>
      <c r="Z19">
        <v>91</v>
      </c>
      <c r="AA19">
        <v>84</v>
      </c>
      <c r="AB19">
        <v>80</v>
      </c>
      <c r="AC19">
        <v>81</v>
      </c>
      <c r="AD19">
        <v>93</v>
      </c>
      <c r="AE19">
        <v>90</v>
      </c>
      <c r="AF19" s="2">
        <f t="shared" si="6"/>
        <v>85</v>
      </c>
    </row>
    <row r="20" spans="1:32" ht="12.75">
      <c r="A20" t="s">
        <v>21</v>
      </c>
      <c r="B20" t="s">
        <v>14</v>
      </c>
      <c r="C20" t="s">
        <v>15</v>
      </c>
      <c r="D20" s="1" t="s">
        <v>22</v>
      </c>
      <c r="E20" s="1">
        <v>2.38</v>
      </c>
      <c r="F20" s="4">
        <v>39.4</v>
      </c>
      <c r="G20" s="4">
        <v>23.5</v>
      </c>
      <c r="H20" s="3">
        <v>3.25</v>
      </c>
      <c r="I20" s="4">
        <v>2.2</v>
      </c>
      <c r="J20" s="3">
        <v>7.75</v>
      </c>
      <c r="K20" s="3">
        <f t="shared" si="3"/>
        <v>2.5</v>
      </c>
      <c r="L20" s="3">
        <v>7.56</v>
      </c>
      <c r="M20" s="3">
        <f t="shared" si="0"/>
        <v>2.3099999999999996</v>
      </c>
      <c r="N20" s="3">
        <v>7.75</v>
      </c>
      <c r="O20" s="3">
        <f t="shared" si="1"/>
        <v>2.5</v>
      </c>
      <c r="P20" s="3">
        <v>7.44</v>
      </c>
      <c r="Q20" s="3">
        <f t="shared" si="2"/>
        <v>2.1900000000000004</v>
      </c>
      <c r="R20" s="3">
        <f t="shared" si="4"/>
        <v>2.375</v>
      </c>
      <c r="S20" s="3">
        <f t="shared" si="5"/>
        <v>0.25</v>
      </c>
      <c r="T20">
        <v>83</v>
      </c>
      <c r="U20">
        <v>76</v>
      </c>
      <c r="V20">
        <v>83</v>
      </c>
      <c r="W20">
        <v>92</v>
      </c>
      <c r="X20">
        <v>84</v>
      </c>
      <c r="Y20">
        <v>81</v>
      </c>
      <c r="Z20">
        <v>91</v>
      </c>
      <c r="AA20">
        <v>97</v>
      </c>
      <c r="AB20">
        <v>84</v>
      </c>
      <c r="AC20">
        <v>84</v>
      </c>
      <c r="AD20">
        <v>97</v>
      </c>
      <c r="AE20">
        <v>80</v>
      </c>
      <c r="AF20" s="2">
        <f t="shared" si="6"/>
        <v>86</v>
      </c>
    </row>
    <row r="21" spans="1:32" ht="12.75">
      <c r="A21" t="s">
        <v>33</v>
      </c>
      <c r="B21" t="s">
        <v>14</v>
      </c>
      <c r="C21" t="s">
        <v>15</v>
      </c>
      <c r="D21" s="1" t="s">
        <v>25</v>
      </c>
      <c r="F21" s="4">
        <v>32.6</v>
      </c>
      <c r="G21" s="4">
        <v>24.8</v>
      </c>
      <c r="H21" s="3">
        <v>2.75</v>
      </c>
      <c r="I21" s="4">
        <v>2.8</v>
      </c>
      <c r="J21" s="3">
        <v>7.37</v>
      </c>
      <c r="K21" s="3">
        <f t="shared" si="3"/>
        <v>2.12</v>
      </c>
      <c r="L21" s="3">
        <v>7.62</v>
      </c>
      <c r="M21" s="3">
        <f t="shared" si="0"/>
        <v>2.37</v>
      </c>
      <c r="N21" s="3">
        <v>7.5</v>
      </c>
      <c r="O21" s="3">
        <f t="shared" si="1"/>
        <v>2.25</v>
      </c>
      <c r="P21" s="3">
        <v>7.37</v>
      </c>
      <c r="Q21" s="3">
        <f t="shared" si="2"/>
        <v>2.12</v>
      </c>
      <c r="R21" s="3">
        <f t="shared" si="4"/>
        <v>2.215</v>
      </c>
      <c r="S21" s="3">
        <f t="shared" si="5"/>
        <v>-0.06000000000000005</v>
      </c>
      <c r="T21">
        <v>89</v>
      </c>
      <c r="U21">
        <v>78</v>
      </c>
      <c r="V21">
        <v>92</v>
      </c>
      <c r="W21">
        <v>82</v>
      </c>
      <c r="X21">
        <v>86</v>
      </c>
      <c r="Y21">
        <v>90</v>
      </c>
      <c r="Z21">
        <v>84</v>
      </c>
      <c r="AA21">
        <v>90</v>
      </c>
      <c r="AB21">
        <v>78</v>
      </c>
      <c r="AC21">
        <v>74</v>
      </c>
      <c r="AD21">
        <v>74</v>
      </c>
      <c r="AE21">
        <v>81</v>
      </c>
      <c r="AF21" s="2">
        <f t="shared" si="6"/>
        <v>83.16666666666667</v>
      </c>
    </row>
    <row r="22" spans="1:32" ht="12.75">
      <c r="A22" t="s">
        <v>32</v>
      </c>
      <c r="B22" t="s">
        <v>14</v>
      </c>
      <c r="C22" t="s">
        <v>15</v>
      </c>
      <c r="D22" s="1" t="s">
        <v>25</v>
      </c>
      <c r="E22" s="1">
        <v>2.21</v>
      </c>
      <c r="F22" s="4">
        <v>32.6</v>
      </c>
      <c r="G22" s="4">
        <v>24.8</v>
      </c>
      <c r="H22" s="3">
        <v>2.44</v>
      </c>
      <c r="I22" s="4">
        <v>2.4</v>
      </c>
      <c r="J22" s="3">
        <v>7.06</v>
      </c>
      <c r="K22" s="3">
        <f t="shared" si="3"/>
        <v>1.8099999999999996</v>
      </c>
      <c r="L22" s="3">
        <v>6.94</v>
      </c>
      <c r="M22" s="3">
        <f t="shared" si="0"/>
        <v>1.6900000000000004</v>
      </c>
      <c r="N22" s="3">
        <v>6.94</v>
      </c>
      <c r="O22" s="3">
        <f t="shared" si="1"/>
        <v>1.6900000000000004</v>
      </c>
      <c r="P22" s="3">
        <v>7.06</v>
      </c>
      <c r="Q22" s="3">
        <f t="shared" si="2"/>
        <v>1.8099999999999996</v>
      </c>
      <c r="R22" s="3">
        <f t="shared" si="4"/>
        <v>1.75</v>
      </c>
      <c r="S22" s="3">
        <f t="shared" si="5"/>
        <v>0</v>
      </c>
      <c r="T22">
        <v>79</v>
      </c>
      <c r="U22">
        <v>71</v>
      </c>
      <c r="V22">
        <v>71</v>
      </c>
      <c r="W22">
        <v>73</v>
      </c>
      <c r="X22">
        <v>78</v>
      </c>
      <c r="Y22">
        <v>67</v>
      </c>
      <c r="Z22">
        <v>63</v>
      </c>
      <c r="AA22">
        <v>68</v>
      </c>
      <c r="AB22">
        <v>72</v>
      </c>
      <c r="AC22">
        <v>68</v>
      </c>
      <c r="AD22">
        <v>67</v>
      </c>
      <c r="AE22">
        <v>75</v>
      </c>
      <c r="AF22" s="2">
        <f t="shared" si="6"/>
        <v>71</v>
      </c>
    </row>
    <row r="23" spans="1:32" ht="12.75">
      <c r="A23" t="s">
        <v>38</v>
      </c>
      <c r="B23" t="s">
        <v>35</v>
      </c>
      <c r="C23" t="s">
        <v>15</v>
      </c>
      <c r="D23" s="1" t="s">
        <v>40</v>
      </c>
      <c r="E23" s="1">
        <v>2.63</v>
      </c>
      <c r="F23" s="4">
        <v>36.8</v>
      </c>
      <c r="G23" s="4">
        <v>25</v>
      </c>
      <c r="H23" s="3">
        <v>2.37</v>
      </c>
      <c r="I23" s="4">
        <v>1.2</v>
      </c>
      <c r="J23" s="3">
        <v>7.62</v>
      </c>
      <c r="K23" s="3">
        <f t="shared" si="3"/>
        <v>2.37</v>
      </c>
      <c r="L23" s="3">
        <v>7.81</v>
      </c>
      <c r="M23" s="3">
        <f t="shared" si="0"/>
        <v>2.5599999999999996</v>
      </c>
      <c r="N23" s="3">
        <v>7.75</v>
      </c>
      <c r="O23" s="3">
        <f t="shared" si="1"/>
        <v>2.5</v>
      </c>
      <c r="P23" s="3">
        <v>7.81</v>
      </c>
      <c r="Q23" s="3">
        <f t="shared" si="2"/>
        <v>2.5599999999999996</v>
      </c>
      <c r="R23" s="3">
        <f t="shared" si="4"/>
        <v>2.4974999999999996</v>
      </c>
      <c r="S23" s="3">
        <f t="shared" si="5"/>
        <v>-0.12499999999999956</v>
      </c>
      <c r="T23">
        <v>87</v>
      </c>
      <c r="U23">
        <v>88</v>
      </c>
      <c r="V23">
        <v>87</v>
      </c>
      <c r="W23">
        <v>93</v>
      </c>
      <c r="X23">
        <v>90</v>
      </c>
      <c r="Y23">
        <v>84</v>
      </c>
      <c r="Z23">
        <v>90</v>
      </c>
      <c r="AA23">
        <v>77</v>
      </c>
      <c r="AB23">
        <v>90</v>
      </c>
      <c r="AC23">
        <v>92</v>
      </c>
      <c r="AD23">
        <v>88</v>
      </c>
      <c r="AE23">
        <v>78</v>
      </c>
      <c r="AF23" s="2">
        <f t="shared" si="6"/>
        <v>87</v>
      </c>
    </row>
    <row r="24" spans="1:32" ht="12.75">
      <c r="A24" t="s">
        <v>39</v>
      </c>
      <c r="B24" t="s">
        <v>35</v>
      </c>
      <c r="C24" t="s">
        <v>15</v>
      </c>
      <c r="D24" s="1" t="s">
        <v>40</v>
      </c>
      <c r="E24" s="1">
        <v>2.18</v>
      </c>
      <c r="F24" s="4">
        <v>36.8</v>
      </c>
      <c r="G24" s="4">
        <v>24.8</v>
      </c>
      <c r="H24" s="3">
        <v>2</v>
      </c>
      <c r="I24" s="4">
        <v>1</v>
      </c>
      <c r="J24" s="3">
        <v>6.62</v>
      </c>
      <c r="K24" s="3">
        <f t="shared" si="3"/>
        <v>1.37</v>
      </c>
      <c r="L24" s="3">
        <v>6.87</v>
      </c>
      <c r="M24" s="3">
        <f t="shared" si="0"/>
        <v>1.62</v>
      </c>
      <c r="N24" s="3">
        <v>6.75</v>
      </c>
      <c r="O24" s="3">
        <f t="shared" si="1"/>
        <v>1.5</v>
      </c>
      <c r="P24" s="3">
        <v>6.75</v>
      </c>
      <c r="Q24" s="3">
        <f t="shared" si="2"/>
        <v>1.5</v>
      </c>
      <c r="R24" s="3">
        <f t="shared" si="4"/>
        <v>1.4975</v>
      </c>
      <c r="S24" s="3">
        <f t="shared" si="5"/>
        <v>-0.125</v>
      </c>
      <c r="T24">
        <v>54</v>
      </c>
      <c r="U24">
        <v>61</v>
      </c>
      <c r="V24">
        <v>64</v>
      </c>
      <c r="W24">
        <v>60</v>
      </c>
      <c r="X24">
        <v>57</v>
      </c>
      <c r="Y24">
        <v>58</v>
      </c>
      <c r="Z24">
        <v>55</v>
      </c>
      <c r="AA24">
        <v>58</v>
      </c>
      <c r="AB24">
        <v>52</v>
      </c>
      <c r="AC24">
        <v>60</v>
      </c>
      <c r="AD24">
        <v>56</v>
      </c>
      <c r="AE24">
        <v>52</v>
      </c>
      <c r="AF24" s="2">
        <f t="shared" si="6"/>
        <v>57.25</v>
      </c>
    </row>
    <row r="25" spans="1:32" ht="12.75">
      <c r="A25" t="s">
        <v>34</v>
      </c>
      <c r="B25" t="s">
        <v>35</v>
      </c>
      <c r="C25" t="s">
        <v>15</v>
      </c>
      <c r="D25" s="1" t="s">
        <v>41</v>
      </c>
      <c r="E25" s="1">
        <v>2.76</v>
      </c>
      <c r="F25" s="4">
        <v>37.6</v>
      </c>
      <c r="G25" s="4">
        <v>22.6</v>
      </c>
      <c r="H25" s="3">
        <v>1.37</v>
      </c>
      <c r="I25" s="4">
        <v>2.5</v>
      </c>
      <c r="J25" s="3">
        <v>8.12</v>
      </c>
      <c r="K25" s="3">
        <f t="shared" si="3"/>
        <v>2.869999999999999</v>
      </c>
      <c r="L25" s="3">
        <v>8.31</v>
      </c>
      <c r="M25" s="3">
        <f t="shared" si="0"/>
        <v>3.0600000000000005</v>
      </c>
      <c r="N25" s="3">
        <v>8.12</v>
      </c>
      <c r="O25" s="3">
        <f t="shared" si="1"/>
        <v>2.869999999999999</v>
      </c>
      <c r="P25" s="3">
        <v>8.31</v>
      </c>
      <c r="Q25" s="3">
        <f t="shared" si="2"/>
        <v>3.0600000000000005</v>
      </c>
      <c r="R25" s="3">
        <f t="shared" si="4"/>
        <v>2.965</v>
      </c>
      <c r="S25" s="3">
        <f t="shared" si="5"/>
        <v>-0.19000000000000128</v>
      </c>
      <c r="T25">
        <v>67</v>
      </c>
      <c r="U25">
        <v>66</v>
      </c>
      <c r="V25">
        <v>68</v>
      </c>
      <c r="W25">
        <v>62</v>
      </c>
      <c r="X25">
        <v>64</v>
      </c>
      <c r="Y25">
        <v>65</v>
      </c>
      <c r="Z25">
        <v>68</v>
      </c>
      <c r="AA25">
        <v>65</v>
      </c>
      <c r="AB25">
        <v>65</v>
      </c>
      <c r="AC25">
        <v>62</v>
      </c>
      <c r="AD25">
        <v>75</v>
      </c>
      <c r="AE25">
        <v>58</v>
      </c>
      <c r="AF25" s="2">
        <f t="shared" si="6"/>
        <v>65.41666666666667</v>
      </c>
    </row>
    <row r="26" spans="1:32" ht="12.75">
      <c r="A26" t="s">
        <v>42</v>
      </c>
      <c r="B26" t="s">
        <v>14</v>
      </c>
      <c r="C26" t="s">
        <v>15</v>
      </c>
      <c r="D26" s="1" t="s">
        <v>43</v>
      </c>
      <c r="E26" s="1">
        <v>2.19</v>
      </c>
      <c r="F26" s="4">
        <v>40</v>
      </c>
      <c r="G26" s="4">
        <v>24.5</v>
      </c>
      <c r="H26" s="3">
        <v>2.25</v>
      </c>
      <c r="I26" s="4">
        <v>3.2</v>
      </c>
      <c r="J26" s="3">
        <v>7.69</v>
      </c>
      <c r="K26" s="3">
        <f t="shared" si="3"/>
        <v>2.4400000000000004</v>
      </c>
      <c r="L26" s="3">
        <v>7.31</v>
      </c>
      <c r="M26" s="3">
        <f t="shared" si="0"/>
        <v>2.0599999999999996</v>
      </c>
      <c r="N26" s="3">
        <v>7.87</v>
      </c>
      <c r="O26" s="3">
        <f t="shared" si="1"/>
        <v>2.62</v>
      </c>
      <c r="P26" s="3">
        <v>7.75</v>
      </c>
      <c r="Q26" s="3">
        <f t="shared" si="2"/>
        <v>2.5</v>
      </c>
      <c r="R26" s="3">
        <f t="shared" si="4"/>
        <v>2.4050000000000002</v>
      </c>
      <c r="S26" s="3">
        <f t="shared" si="5"/>
        <v>0.25000000000000044</v>
      </c>
      <c r="T26">
        <v>79</v>
      </c>
      <c r="U26">
        <v>83</v>
      </c>
      <c r="V26">
        <v>76</v>
      </c>
      <c r="W26">
        <v>83</v>
      </c>
      <c r="X26">
        <v>72</v>
      </c>
      <c r="Y26">
        <v>81</v>
      </c>
      <c r="Z26">
        <v>85</v>
      </c>
      <c r="AA26">
        <v>70</v>
      </c>
      <c r="AB26">
        <v>90</v>
      </c>
      <c r="AC26">
        <v>87</v>
      </c>
      <c r="AD26">
        <v>90</v>
      </c>
      <c r="AE26">
        <v>78</v>
      </c>
      <c r="AF26" s="2">
        <f t="shared" si="6"/>
        <v>81.16666666666667</v>
      </c>
    </row>
    <row r="29" ht="12.75">
      <c r="B29" t="s">
        <v>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Grier</dc:creator>
  <cp:keywords/>
  <dc:description/>
  <cp:lastModifiedBy>James W Grier</cp:lastModifiedBy>
  <dcterms:created xsi:type="dcterms:W3CDTF">2003-01-09T21:40:02Z</dcterms:created>
  <dcterms:modified xsi:type="dcterms:W3CDTF">2003-01-10T02:54:45Z</dcterms:modified>
  <cp:category/>
  <cp:version/>
  <cp:contentType/>
  <cp:contentStatus/>
</cp:coreProperties>
</file>