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<sst xmlns="http://schemas.openxmlformats.org/spreadsheetml/2006/main" count="643" uniqueCount="151">
  <si>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</si>
  <si>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</si>
  <si>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</si>
  <si>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</si>
  <si>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</si>
  <si>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</si>
  <si>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</si>
  <si>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</si>
  <si>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</si>
  <si>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</si>
  <si>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</si>
  <si>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</si>
  <si>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</si>
  <si>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</si>
  <si>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</si>
  <si>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</si>
  <si>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</si>
  <si>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</si>
  <si>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</si>
  <si>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</si>
  <si>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</si>
  <si>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</si>
  <si>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</si>
  <si>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</si>
  <si>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</si>
  <si>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</si>
  <si>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</si>
  <si>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</si>
  <si>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</si>
  <si>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</si>
  <si>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</si>
  <si>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</si>
  <si>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</si>
  <si>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</si>
  <si>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</si>
  <si>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</si>
  <si>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</si>
  <si>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</si>
  <si>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</si>
  <si>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</si>
  <si>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</si>
  <si>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</si>
  <si>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</si>
  <si>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</si>
  <si>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</si>
  <si>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</si>
  <si>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</si>
  <si>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</si>
  <si>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</si>
  <si>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</si>
  <si>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</si>
  <si>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</si>
  <si>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</si>
  <si>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</si>
  <si>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</si>
  <si>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</si>
  <si>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</si>
  <si>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</si>
  <si>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</si>
  <si>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</si>
  <si>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</si>
  <si>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</si>
  <si>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</si>
  <si>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</si>
  <si>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</si>
  <si>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</si>
  <si>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</si>
  <si>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</si>
  <si>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</si>
  <si>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</si>
  <si>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</si>
  <si>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</si>
  <si>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</si>
  <si>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</si>
  <si>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</si>
  <si>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</si>
  <si>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</si>
  <si>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</si>
  <si>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</si>
  <si>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</si>
  <si>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</si>
  <si>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</si>
  <si>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</si>
  <si>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</si>
  <si>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</si>
  <si>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</si>
  <si>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</si>
  <si>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</si>
  <si>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</si>
  <si>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</si>
  <si>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</si>
  <si>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</si>
  <si>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</si>
  <si>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</si>
  <si>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</si>
  <si>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</si>
  <si>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</si>
  <si>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</si>
  <si>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</si>
  <si>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</si>
  <si>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</si>
  <si>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</si>
  <si>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</si>
  <si>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</si>
  <si>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</si>
  <si>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</si>
  <si>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</si>
  <si>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</si>
  <si>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</si>
  <si>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</si>
  <si>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</si>
  <si>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</si>
  <si>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</si>
  <si>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</si>
  <si>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</si>
  <si>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</si>
  <si>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</si>
  <si>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</si>
  <si>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</si>
  <si>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</si>
  <si>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</si>
  <si>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</si>
  <si>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</si>
  <si>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</si>
  <si>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</si>
  <si>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</si>
  <si>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</si>
  <si>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</si>
  <si>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</si>
  <si>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</si>
  <si>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</si>
  <si>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</si>
  <si>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</si>
  <si>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</si>
  <si>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</si>
  <si>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</si>
  <si>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</si>
  <si>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</si>
  <si>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</si>
  <si>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</si>
  <si>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</si>
  <si>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</si>
  <si>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</si>
  <si>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Crop insurance is not available in this region for buckwheat</t>
  </si>
  <si>
    <t>Wheat midge &amp; cereal grain aphid insect. would be about $6 each</t>
  </si>
  <si>
    <t>Mkt Rev.</t>
  </si>
  <si>
    <t>per Acre</t>
  </si>
  <si>
    <t xml:space="preserve">Dir. Costs </t>
  </si>
  <si>
    <t>Developed by: Ronald Haugen, NDSU Extension Service</t>
  </si>
  <si>
    <t>North Dakota 2023 Projected Crop Budgets - North East</t>
  </si>
  <si>
    <t>Malt price, feed quality price est. is $4.50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</si>
</sst>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  <numFmt numFmtId="168" formatCode="&quot;$&quot;#,##0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28575</xdr:rowOff>
    </xdr:from>
    <xdr:to>
      <xdr:col>10</xdr:col>
      <xdr:colOff>180975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148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68" t="s">
        <v>92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93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94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95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96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139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140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97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68" t="s">
        <v>98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99</v>
      </c>
      <c r="B14" s="39"/>
      <c r="C14" s="39"/>
      <c r="D14" s="39"/>
      <c r="E14" s="39"/>
      <c r="F14" s="39"/>
      <c r="G14" s="39"/>
      <c r="H14" s="39"/>
    </row>
    <row r="15" spans="1:8" ht="12.75">
      <c r="A15" s="45" t="s">
        <v>138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100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101</v>
      </c>
      <c r="B17" s="39"/>
      <c r="C17" s="39"/>
      <c r="D17" s="39"/>
      <c r="E17" s="39"/>
      <c r="F17" s="39"/>
      <c r="G17" s="39"/>
      <c r="H17" s="39"/>
    </row>
    <row r="18" spans="1:8" ht="12.75">
      <c r="A18" s="45" t="s">
        <v>119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102</v>
      </c>
      <c r="B19" s="39"/>
      <c r="C19" s="39"/>
      <c r="E19" s="39"/>
      <c r="F19" s="39"/>
      <c r="G19" s="39"/>
      <c r="H19" s="39"/>
    </row>
    <row r="20" spans="1:8" ht="12.75">
      <c r="A20" s="17" t="s">
        <v>103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104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105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68" t="s">
        <v>106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107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108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109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110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111</v>
      </c>
      <c r="B30" s="37"/>
      <c r="C30" s="37"/>
      <c r="D30" s="37"/>
      <c r="E30" s="37"/>
      <c r="F30" s="37"/>
      <c r="G30" s="37"/>
      <c r="H30" s="37"/>
    </row>
    <row r="31" spans="1:1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1" t="s">
        <v>30</v>
      </c>
    </row>
    <row r="2" spans="1:3" ht="12.75">
      <c r="A2" t="s">
        <v>29</v>
      </c>
      <c r="B2" s="9">
        <v>1380</v>
      </c>
      <c r="C2" s="69"/>
    </row>
    <row r="3" spans="1:3" ht="12.75">
      <c r="A3" t="s">
        <v>132</v>
      </c>
      <c r="B3" s="10">
        <v>0.352</v>
      </c>
      <c r="C3" s="69"/>
    </row>
    <row r="4" spans="1:3" ht="12.75">
      <c r="A4" t="s">
        <v>28</v>
      </c>
      <c r="B4">
        <f>B2*B3</f>
        <v>485.76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57.38</v>
      </c>
      <c r="C7" s="72"/>
    </row>
    <row r="8" spans="1:3" ht="12.75">
      <c r="A8" s="1" t="s">
        <v>9</v>
      </c>
      <c r="B8" s="11">
        <v>39</v>
      </c>
      <c r="C8" s="69"/>
    </row>
    <row r="9" spans="1:3" ht="12.75">
      <c r="A9" s="1" t="s">
        <v>24</v>
      </c>
      <c r="B9" s="11">
        <v>0</v>
      </c>
      <c r="C9" s="69" t="s">
        <v>133</v>
      </c>
    </row>
    <row r="10" spans="1:3" ht="12.75">
      <c r="A10" s="1" t="s">
        <v>10</v>
      </c>
      <c r="B10" s="11">
        <v>10</v>
      </c>
      <c r="C10" s="69" t="s">
        <v>126</v>
      </c>
    </row>
    <row r="11" spans="1:3" ht="12.75">
      <c r="A11" s="1" t="s">
        <v>12</v>
      </c>
      <c r="B11" s="11">
        <v>54.06</v>
      </c>
      <c r="C11" s="69"/>
    </row>
    <row r="12" spans="1:3" ht="12.75">
      <c r="A12" s="1" t="s">
        <v>11</v>
      </c>
      <c r="B12" s="11">
        <v>24.5</v>
      </c>
      <c r="C12" s="69"/>
    </row>
    <row r="13" spans="1:3" ht="12.75">
      <c r="A13" s="1" t="s">
        <v>13</v>
      </c>
      <c r="B13" s="11">
        <v>25.28</v>
      </c>
      <c r="C13" s="69"/>
    </row>
    <row r="14" spans="1:3" ht="12.75">
      <c r="A14" s="1" t="s">
        <v>14</v>
      </c>
      <c r="B14" s="11">
        <v>21.5</v>
      </c>
      <c r="C14" s="69"/>
    </row>
    <row r="15" spans="1:3" ht="12.75">
      <c r="A15" s="1" t="s">
        <v>15</v>
      </c>
      <c r="B15" s="11">
        <v>3.6</v>
      </c>
      <c r="C15" s="69"/>
    </row>
    <row r="16" spans="1:3" ht="12.75">
      <c r="A16" s="1" t="s">
        <v>16</v>
      </c>
      <c r="B16" s="11">
        <v>19.75</v>
      </c>
      <c r="C16" s="69" t="s">
        <v>131</v>
      </c>
    </row>
    <row r="17" spans="1:3" ht="12.75">
      <c r="A17" s="1" t="s">
        <v>17</v>
      </c>
      <c r="B17" s="12">
        <v>9.57</v>
      </c>
      <c r="C17" s="69"/>
    </row>
    <row r="18" spans="1:3" ht="12.75">
      <c r="A18" t="s">
        <v>2</v>
      </c>
      <c r="B18" s="2">
        <f>SUM(B7:B17)</f>
        <v>264.64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10.43</v>
      </c>
      <c r="C21" s="69"/>
    </row>
    <row r="22" spans="1:3" ht="12.75">
      <c r="A22" s="1" t="s">
        <v>19</v>
      </c>
      <c r="B22" s="7">
        <v>26.94</v>
      </c>
      <c r="C22" s="69"/>
    </row>
    <row r="23" spans="1:3" ht="12.75">
      <c r="A23" s="1" t="s">
        <v>20</v>
      </c>
      <c r="B23" s="7">
        <v>14.76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110.13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374.77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110.99000000000001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0.19176811594202897</v>
      </c>
      <c r="C32" s="69"/>
    </row>
    <row r="33" spans="1:3" ht="12.75">
      <c r="A33" t="s">
        <v>23</v>
      </c>
      <c r="B33" s="13">
        <f>B25/B2</f>
        <v>0.07980434782608695</v>
      </c>
      <c r="C33" s="69"/>
    </row>
    <row r="34" spans="1:3" ht="12.75">
      <c r="A34" t="s">
        <v>27</v>
      </c>
      <c r="B34" s="13">
        <f>B27/B2</f>
        <v>0.27157246376811595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1" t="s">
        <v>30</v>
      </c>
    </row>
    <row r="2" spans="1:3" ht="12.75">
      <c r="A2" t="s">
        <v>29</v>
      </c>
      <c r="B2" s="9">
        <v>1990</v>
      </c>
      <c r="C2" s="69"/>
    </row>
    <row r="3" spans="1:3" ht="12.75">
      <c r="A3" t="s">
        <v>132</v>
      </c>
      <c r="B3" s="12">
        <v>0.26</v>
      </c>
      <c r="C3" s="69"/>
    </row>
    <row r="4" spans="1:3" ht="12.75">
      <c r="A4" t="s">
        <v>28</v>
      </c>
      <c r="B4" s="2">
        <f>B2*B3</f>
        <v>517.4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74</v>
      </c>
      <c r="C7" s="69"/>
    </row>
    <row r="8" spans="1:3" ht="12.75">
      <c r="A8" s="1" t="s">
        <v>9</v>
      </c>
      <c r="B8" s="11">
        <v>28</v>
      </c>
      <c r="C8" s="69"/>
    </row>
    <row r="9" spans="1:3" ht="12.75">
      <c r="A9" s="1" t="s">
        <v>24</v>
      </c>
      <c r="B9" s="11">
        <v>0</v>
      </c>
      <c r="C9" s="69" t="s">
        <v>127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140.38</v>
      </c>
      <c r="C11" s="69"/>
    </row>
    <row r="12" spans="1:3" ht="12.75">
      <c r="A12" s="1" t="s">
        <v>11</v>
      </c>
      <c r="B12" s="11">
        <v>11</v>
      </c>
      <c r="C12" s="69"/>
    </row>
    <row r="13" spans="1:3" ht="12.75">
      <c r="A13" s="1" t="s">
        <v>13</v>
      </c>
      <c r="B13" s="11">
        <v>24.75</v>
      </c>
      <c r="C13" s="69"/>
    </row>
    <row r="14" spans="1:3" ht="12.75">
      <c r="A14" s="1" t="s">
        <v>14</v>
      </c>
      <c r="B14" s="11">
        <v>21.42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11.3</v>
      </c>
      <c r="C17" s="69"/>
    </row>
    <row r="18" spans="1:3" ht="12.75">
      <c r="A18" t="s">
        <v>2</v>
      </c>
      <c r="B18" s="2">
        <f>SUM(B7:B17)</f>
        <v>312.6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9.83</v>
      </c>
      <c r="C21" s="69"/>
    </row>
    <row r="22" spans="1:3" ht="12.75">
      <c r="A22" s="1" t="s">
        <v>19</v>
      </c>
      <c r="B22" s="7">
        <v>25.94</v>
      </c>
      <c r="C22" s="69"/>
    </row>
    <row r="23" spans="1:3" ht="12.75">
      <c r="A23" s="1" t="s">
        <v>20</v>
      </c>
      <c r="B23" s="7">
        <v>13.14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106.91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419.51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97.88999999999999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0.1570854271356784</v>
      </c>
      <c r="C32" s="69"/>
    </row>
    <row r="33" spans="1:3" ht="12.75">
      <c r="A33" t="s">
        <v>23</v>
      </c>
      <c r="B33" s="13">
        <f>B25/B2</f>
        <v>0.05372361809045226</v>
      </c>
      <c r="C33" s="69"/>
    </row>
    <row r="34" spans="1:3" ht="12.75">
      <c r="A34" t="s">
        <v>27</v>
      </c>
      <c r="B34" s="13">
        <f>B27/B2</f>
        <v>0.21080904522613064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1" t="s">
        <v>30</v>
      </c>
    </row>
    <row r="2" spans="1:3" ht="12.75">
      <c r="A2" t="s">
        <v>29</v>
      </c>
      <c r="B2" s="9">
        <v>23</v>
      </c>
      <c r="C2" s="69"/>
    </row>
    <row r="3" spans="1:3" ht="12.75">
      <c r="A3" t="s">
        <v>132</v>
      </c>
      <c r="B3" s="12">
        <v>14.1</v>
      </c>
      <c r="C3" s="69"/>
    </row>
    <row r="4" spans="1:3" ht="12.75">
      <c r="A4" t="s">
        <v>28</v>
      </c>
      <c r="B4" s="2">
        <f>B2*B3</f>
        <v>324.3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30</v>
      </c>
      <c r="C7" s="69"/>
    </row>
    <row r="8" spans="1:3" ht="12.75">
      <c r="A8" s="1" t="s">
        <v>9</v>
      </c>
      <c r="B8" s="11">
        <v>34.3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52.06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24.04</v>
      </c>
      <c r="C13" s="69"/>
    </row>
    <row r="14" spans="1:3" ht="12.75">
      <c r="A14" s="1" t="s">
        <v>14</v>
      </c>
      <c r="B14" s="11">
        <v>22.17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6.72</v>
      </c>
      <c r="C17" s="69"/>
    </row>
    <row r="18" spans="1:3" ht="12.75">
      <c r="A18" t="s">
        <v>2</v>
      </c>
      <c r="B18" s="2">
        <f>SUM(B7:B17)</f>
        <v>186.04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9.84</v>
      </c>
      <c r="C21" s="69"/>
    </row>
    <row r="22" spans="1:3" ht="12.75">
      <c r="A22" s="1" t="s">
        <v>19</v>
      </c>
      <c r="B22" s="7">
        <v>25.96</v>
      </c>
      <c r="C22" s="69"/>
    </row>
    <row r="23" spans="1:3" ht="12.75">
      <c r="A23" s="1" t="s">
        <v>20</v>
      </c>
      <c r="B23" s="7">
        <v>13.63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107.43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293.47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30.829999999999984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8.088695652173913</v>
      </c>
      <c r="C32" s="69"/>
    </row>
    <row r="33" spans="1:3" ht="12.75">
      <c r="A33" t="s">
        <v>23</v>
      </c>
      <c r="B33" s="2">
        <f>B25/B2</f>
        <v>4.670869565217392</v>
      </c>
      <c r="C33" s="69"/>
    </row>
    <row r="34" spans="1:3" ht="12.75">
      <c r="A34" t="s">
        <v>27</v>
      </c>
      <c r="B34" s="2">
        <f>B27/B2</f>
        <v>12.759565217391305</v>
      </c>
      <c r="C34" s="69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1" t="s">
        <v>30</v>
      </c>
    </row>
    <row r="2" spans="1:3" ht="12.75">
      <c r="A2" t="s">
        <v>29</v>
      </c>
      <c r="B2" s="9">
        <v>42</v>
      </c>
      <c r="C2" s="69"/>
    </row>
    <row r="3" spans="1:3" ht="12.75">
      <c r="A3" t="s">
        <v>132</v>
      </c>
      <c r="B3" s="12">
        <v>9</v>
      </c>
      <c r="C3" s="72"/>
    </row>
    <row r="4" spans="1:3" ht="12.75">
      <c r="A4" t="s">
        <v>28</v>
      </c>
      <c r="B4" s="2">
        <f>B2*B3</f>
        <v>378</v>
      </c>
      <c r="C4" s="72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60</v>
      </c>
      <c r="C7" s="69"/>
    </row>
    <row r="8" spans="1:3" ht="12.75">
      <c r="A8" s="1" t="s">
        <v>9</v>
      </c>
      <c r="B8" s="11">
        <v>42.5</v>
      </c>
      <c r="C8" s="69"/>
    </row>
    <row r="9" spans="1:3" ht="12.75">
      <c r="A9" s="1" t="s">
        <v>24</v>
      </c>
      <c r="B9" s="11">
        <v>3</v>
      </c>
      <c r="C9" s="69" t="s">
        <v>135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20.34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25.49</v>
      </c>
      <c r="C13" s="69"/>
    </row>
    <row r="14" spans="1:3" ht="12.75">
      <c r="A14" s="1" t="s">
        <v>14</v>
      </c>
      <c r="B14" s="11">
        <v>22.92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9.75</v>
      </c>
      <c r="C16" s="69" t="s">
        <v>136</v>
      </c>
    </row>
    <row r="17" spans="1:3" ht="12.75">
      <c r="A17" s="1" t="s">
        <v>17</v>
      </c>
      <c r="B17" s="12">
        <v>7.26</v>
      </c>
      <c r="C17" s="69"/>
    </row>
    <row r="18" spans="1:3" ht="12.75">
      <c r="A18" t="s">
        <v>2</v>
      </c>
      <c r="B18" s="2">
        <f>SUM(B7:B17)</f>
        <v>200.76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10.18</v>
      </c>
      <c r="C21" s="69"/>
    </row>
    <row r="22" spans="1:3" ht="12.75">
      <c r="A22" s="1" t="s">
        <v>19</v>
      </c>
      <c r="B22" s="7">
        <v>27.63</v>
      </c>
      <c r="C22" s="69"/>
    </row>
    <row r="23" spans="1:3" ht="12.75">
      <c r="A23" s="1" t="s">
        <v>20</v>
      </c>
      <c r="B23" s="7">
        <v>14.05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109.86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310.62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67.38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4.779999999999999</v>
      </c>
      <c r="C32" s="69"/>
    </row>
    <row r="33" spans="1:3" ht="12.75">
      <c r="A33" t="s">
        <v>23</v>
      </c>
      <c r="B33" s="2">
        <f>B25/B2</f>
        <v>2.6157142857142857</v>
      </c>
      <c r="C33" s="69"/>
    </row>
    <row r="34" spans="1:3" ht="12.75">
      <c r="A34" t="s">
        <v>27</v>
      </c>
      <c r="B34" s="2">
        <f>B27/B2</f>
        <v>7.395714285714286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1" t="s">
        <v>30</v>
      </c>
    </row>
    <row r="2" spans="1:3" ht="12.75">
      <c r="A2" t="s">
        <v>29</v>
      </c>
      <c r="B2" s="9">
        <v>87</v>
      </c>
      <c r="C2" s="69"/>
    </row>
    <row r="3" spans="1:3" ht="12.75">
      <c r="A3" t="s">
        <v>132</v>
      </c>
      <c r="B3" s="12">
        <v>3</v>
      </c>
      <c r="C3" s="69"/>
    </row>
    <row r="4" spans="1:3" ht="12.75">
      <c r="A4" t="s">
        <v>28</v>
      </c>
      <c r="B4" s="2">
        <f>B2*B3</f>
        <v>261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20</v>
      </c>
      <c r="C7" s="69"/>
    </row>
    <row r="8" spans="1:3" ht="12.75">
      <c r="A8" s="1" t="s">
        <v>9</v>
      </c>
      <c r="B8" s="11">
        <v>6.5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104.77</v>
      </c>
      <c r="C11" s="69"/>
    </row>
    <row r="12" spans="1:3" ht="12.75">
      <c r="A12" s="1" t="s">
        <v>11</v>
      </c>
      <c r="B12" s="11">
        <v>14.5</v>
      </c>
      <c r="C12" s="69"/>
    </row>
    <row r="13" spans="1:3" ht="12.75">
      <c r="A13" s="1" t="s">
        <v>13</v>
      </c>
      <c r="B13" s="11">
        <v>30.14</v>
      </c>
      <c r="C13" s="69"/>
    </row>
    <row r="14" spans="1:3" ht="12.75">
      <c r="A14" s="1" t="s">
        <v>14</v>
      </c>
      <c r="B14" s="11">
        <v>23.57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7.55</v>
      </c>
      <c r="C17" s="69"/>
    </row>
    <row r="18" spans="1:3" ht="12.75">
      <c r="A18" t="s">
        <v>2</v>
      </c>
      <c r="B18" s="2">
        <f>SUM(B7:B17)</f>
        <v>208.77999999999997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11.06</v>
      </c>
      <c r="C21" s="69"/>
    </row>
    <row r="22" spans="1:3" ht="12.75">
      <c r="A22" s="1" t="s">
        <v>19</v>
      </c>
      <c r="B22" s="7">
        <v>29.25</v>
      </c>
      <c r="C22" s="69"/>
    </row>
    <row r="23" spans="1:3" ht="12.75">
      <c r="A23" s="1" t="s">
        <v>20</v>
      </c>
      <c r="B23" s="7">
        <v>15.26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113.57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322.34999999999997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-61.349999999999966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2.3997701149425286</v>
      </c>
      <c r="C32" s="69"/>
    </row>
    <row r="33" spans="1:3" ht="12.75">
      <c r="A33" t="s">
        <v>23</v>
      </c>
      <c r="B33" s="2">
        <f>B25/B2</f>
        <v>1.3054022988505747</v>
      </c>
      <c r="C33" s="69"/>
    </row>
    <row r="34" spans="1:3" ht="12.75">
      <c r="A34" t="s">
        <v>27</v>
      </c>
      <c r="B34" s="2">
        <f>B27/B2</f>
        <v>3.705172413793103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1" t="s">
        <v>30</v>
      </c>
    </row>
    <row r="2" spans="1:3" ht="12.75">
      <c r="A2" t="s">
        <v>29</v>
      </c>
      <c r="B2" s="9">
        <v>850</v>
      </c>
      <c r="C2" s="69"/>
    </row>
    <row r="3" spans="1:3" ht="12.75">
      <c r="A3" t="s">
        <v>132</v>
      </c>
      <c r="B3" s="73">
        <v>0.55</v>
      </c>
      <c r="C3" s="69"/>
    </row>
    <row r="4" spans="1:3" ht="12.75">
      <c r="A4" t="s">
        <v>28</v>
      </c>
      <c r="B4" s="2">
        <f>B2*B3</f>
        <v>467.50000000000006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13.72</v>
      </c>
      <c r="C7" s="69"/>
    </row>
    <row r="8" spans="1:3" ht="12.75">
      <c r="A8" s="1" t="s">
        <v>9</v>
      </c>
      <c r="B8" s="11">
        <v>19.4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128</v>
      </c>
    </row>
    <row r="11" spans="1:3" ht="12.75">
      <c r="A11" s="1" t="s">
        <v>12</v>
      </c>
      <c r="B11" s="11">
        <v>41.8</v>
      </c>
      <c r="C11" s="69"/>
    </row>
    <row r="12" spans="1:3" ht="12.75">
      <c r="A12" s="1" t="s">
        <v>11</v>
      </c>
      <c r="B12" s="11">
        <v>25</v>
      </c>
      <c r="C12" s="69"/>
    </row>
    <row r="13" spans="1:3" ht="12.75">
      <c r="A13" s="1" t="s">
        <v>13</v>
      </c>
      <c r="B13" s="11">
        <v>22.82</v>
      </c>
      <c r="C13" s="69"/>
    </row>
    <row r="14" spans="1:3" ht="12.75">
      <c r="A14" s="1" t="s">
        <v>14</v>
      </c>
      <c r="B14" s="11">
        <v>21.13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5.69</v>
      </c>
      <c r="C17" s="69"/>
    </row>
    <row r="18" spans="1:3" ht="12.75">
      <c r="A18" t="s">
        <v>2</v>
      </c>
      <c r="B18" s="2">
        <f>SUM(B7:B17)</f>
        <v>157.30999999999997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9.61</v>
      </c>
      <c r="C21" s="69"/>
    </row>
    <row r="22" spans="1:3" ht="12.75">
      <c r="A22" s="1" t="s">
        <v>19</v>
      </c>
      <c r="B22" s="7">
        <v>24.65</v>
      </c>
      <c r="C22" s="69"/>
    </row>
    <row r="23" spans="1:3" ht="12.75">
      <c r="A23" s="1" t="s">
        <v>20</v>
      </c>
      <c r="B23" s="7">
        <v>13.18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105.44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262.75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204.75000000000006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0.1850705882352941</v>
      </c>
      <c r="C32" s="69"/>
    </row>
    <row r="33" spans="1:3" ht="12.75">
      <c r="A33" t="s">
        <v>23</v>
      </c>
      <c r="B33" s="13">
        <f>B25/B2</f>
        <v>0.12404705882352941</v>
      </c>
      <c r="C33" s="69"/>
    </row>
    <row r="34" spans="1:3" ht="12.75">
      <c r="A34" t="s">
        <v>27</v>
      </c>
      <c r="B34" s="13">
        <f>B27/B2</f>
        <v>0.30911764705882355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1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132</v>
      </c>
      <c r="B3" s="10">
        <v>0.366</v>
      </c>
      <c r="C3" s="69"/>
    </row>
    <row r="4" spans="1:3" ht="12.75">
      <c r="A4" t="s">
        <v>28</v>
      </c>
      <c r="B4" s="2">
        <f>B2*B3</f>
        <v>347.7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25</v>
      </c>
      <c r="C7" s="69"/>
    </row>
    <row r="8" spans="1:3" ht="12.75">
      <c r="A8" s="1" t="s">
        <v>9</v>
      </c>
      <c r="B8" s="11">
        <v>14.3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29.04</v>
      </c>
      <c r="C11" s="69"/>
    </row>
    <row r="12" spans="1:3" ht="12.75">
      <c r="A12" s="1" t="s">
        <v>11</v>
      </c>
      <c r="B12" s="11">
        <v>0</v>
      </c>
      <c r="C12" s="69" t="s">
        <v>143</v>
      </c>
    </row>
    <row r="13" spans="1:3" ht="12.75">
      <c r="A13" s="1" t="s">
        <v>13</v>
      </c>
      <c r="B13" s="11">
        <v>26.59</v>
      </c>
      <c r="C13" s="69"/>
    </row>
    <row r="14" spans="1:3" ht="12.75">
      <c r="A14" s="1" t="s">
        <v>14</v>
      </c>
      <c r="B14" s="11">
        <v>23.19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4.5</v>
      </c>
      <c r="C17" s="69"/>
    </row>
    <row r="18" spans="1:3" ht="12.75">
      <c r="A18" t="s">
        <v>2</v>
      </c>
      <c r="B18" s="2">
        <f>SUM(B7:B17)</f>
        <v>124.37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10.14</v>
      </c>
      <c r="C21" s="69"/>
    </row>
    <row r="22" spans="1:3" ht="12.75">
      <c r="A22" s="1" t="s">
        <v>19</v>
      </c>
      <c r="B22" s="7">
        <v>26.76</v>
      </c>
      <c r="C22" s="69"/>
    </row>
    <row r="23" spans="1:3" ht="12.75">
      <c r="A23" s="1" t="s">
        <v>20</v>
      </c>
      <c r="B23" s="7">
        <v>14.57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109.47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233.84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113.85999999999999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0.1309157894736842</v>
      </c>
      <c r="C32" s="69"/>
    </row>
    <row r="33" spans="1:3" ht="12.75">
      <c r="A33" t="s">
        <v>23</v>
      </c>
      <c r="B33" s="13">
        <f>B25/B2</f>
        <v>0.11523157894736842</v>
      </c>
      <c r="C33" s="69"/>
    </row>
    <row r="34" spans="1:3" ht="12.75">
      <c r="A34" t="s">
        <v>27</v>
      </c>
      <c r="B34" s="13">
        <f>B27/B2</f>
        <v>0.24614736842105264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1" t="s">
        <v>30</v>
      </c>
    </row>
    <row r="2" spans="1:3" ht="12.75">
      <c r="A2" t="s">
        <v>29</v>
      </c>
      <c r="B2" s="9">
        <v>1600</v>
      </c>
      <c r="C2" s="69"/>
    </row>
    <row r="3" spans="1:3" ht="12.75">
      <c r="A3" t="s">
        <v>132</v>
      </c>
      <c r="B3" s="10">
        <v>0.19</v>
      </c>
      <c r="C3" s="69"/>
    </row>
    <row r="4" spans="1:3" ht="12.75">
      <c r="A4" t="s">
        <v>28</v>
      </c>
      <c r="B4" s="2">
        <f>B2*B3</f>
        <v>304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15</v>
      </c>
      <c r="C7" s="69"/>
    </row>
    <row r="8" spans="1:3" ht="12.75">
      <c r="A8" s="1" t="s">
        <v>9</v>
      </c>
      <c r="B8" s="11">
        <v>4.1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40.5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25.41</v>
      </c>
      <c r="C13" s="69"/>
    </row>
    <row r="14" spans="1:3" ht="12.75">
      <c r="A14" s="1" t="s">
        <v>14</v>
      </c>
      <c r="B14" s="11">
        <v>21.98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4.08</v>
      </c>
      <c r="C17" s="69"/>
    </row>
    <row r="18" spans="1:3" ht="12.75">
      <c r="A18" t="s">
        <v>2</v>
      </c>
      <c r="B18" s="2">
        <f>SUM(B7:B17)</f>
        <v>112.82000000000001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</v>
      </c>
      <c r="C21" s="69"/>
    </row>
    <row r="22" spans="1:3" ht="12.75">
      <c r="A22" s="1" t="s">
        <v>19</v>
      </c>
      <c r="B22" s="7">
        <v>26.05</v>
      </c>
      <c r="C22" s="69"/>
    </row>
    <row r="23" spans="1:3" ht="12.75">
      <c r="A23" s="1" t="s">
        <v>20</v>
      </c>
      <c r="B23" s="7">
        <v>13.81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107.86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220.68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83.32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0.0705125</v>
      </c>
      <c r="C32" s="69"/>
    </row>
    <row r="33" spans="1:3" ht="12.75">
      <c r="A33" t="s">
        <v>23</v>
      </c>
      <c r="B33" s="13">
        <f>B25/B2</f>
        <v>0.0674125</v>
      </c>
      <c r="C33" s="69"/>
    </row>
    <row r="34" spans="1:3" ht="12.75">
      <c r="A34" t="s">
        <v>27</v>
      </c>
      <c r="B34" s="13">
        <f>B27/B2</f>
        <v>0.137925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1" t="s">
        <v>30</v>
      </c>
    </row>
    <row r="2" spans="1:3" ht="12.75">
      <c r="A2" t="s">
        <v>29</v>
      </c>
      <c r="B2" s="9">
        <v>63</v>
      </c>
      <c r="C2" s="69"/>
    </row>
    <row r="3" spans="1:3" ht="12.75">
      <c r="A3" t="s">
        <v>132</v>
      </c>
      <c r="B3" s="10">
        <v>7.02</v>
      </c>
      <c r="C3" s="69"/>
    </row>
    <row r="4" spans="1:3" ht="12.75">
      <c r="A4" t="s">
        <v>28</v>
      </c>
      <c r="B4" s="75">
        <f>B2*B3</f>
        <v>442.26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16.2</v>
      </c>
      <c r="C7" s="69"/>
    </row>
    <row r="8" spans="1:3" ht="12.75">
      <c r="A8" s="1" t="s">
        <v>9</v>
      </c>
      <c r="B8" s="11">
        <v>34</v>
      </c>
      <c r="C8" s="69"/>
    </row>
    <row r="9" spans="1:3" ht="12.75">
      <c r="A9" s="1" t="s">
        <v>24</v>
      </c>
      <c r="B9" s="11">
        <v>10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149.91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20.42</v>
      </c>
      <c r="C13" s="69"/>
    </row>
    <row r="14" spans="1:3" ht="12.75">
      <c r="A14" s="1" t="s">
        <v>14</v>
      </c>
      <c r="B14" s="11">
        <v>18.79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8.75</v>
      </c>
      <c r="C16" s="69"/>
    </row>
    <row r="17" spans="1:3" ht="12.75">
      <c r="A17" s="1" t="s">
        <v>17</v>
      </c>
      <c r="B17" s="12">
        <v>10.03</v>
      </c>
      <c r="C17" s="69"/>
    </row>
    <row r="18" spans="1:3" ht="12.75">
      <c r="A18" t="s">
        <v>2</v>
      </c>
      <c r="B18" s="2">
        <f>SUM(B7:B17)</f>
        <v>277.6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9.31</v>
      </c>
      <c r="C21" s="69"/>
    </row>
    <row r="22" spans="1:3" ht="12.75">
      <c r="A22" s="1" t="s">
        <v>19</v>
      </c>
      <c r="B22" s="7">
        <v>22.13</v>
      </c>
      <c r="C22" s="69"/>
    </row>
    <row r="23" spans="1:3" ht="12.75">
      <c r="A23" s="1" t="s">
        <v>20</v>
      </c>
      <c r="B23" s="7">
        <v>10.81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100.25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377.85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64.40999999999997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4.406349206349207</v>
      </c>
      <c r="C32" s="69"/>
    </row>
    <row r="33" spans="1:3" ht="12.75">
      <c r="A33" t="s">
        <v>23</v>
      </c>
      <c r="B33" s="2">
        <f>B25/B2</f>
        <v>1.5912698412698412</v>
      </c>
      <c r="C33" s="69"/>
    </row>
    <row r="34" spans="1:3" ht="12.75">
      <c r="A34" t="s">
        <v>27</v>
      </c>
      <c r="B34" s="2">
        <f>B27/B2</f>
        <v>5.997619047619048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G26" sqref="G26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145</v>
      </c>
      <c r="C1" s="47" t="s">
        <v>113</v>
      </c>
      <c r="D1" s="47" t="s">
        <v>112</v>
      </c>
      <c r="E1" s="66" t="s">
        <v>71</v>
      </c>
      <c r="F1" s="47" t="s">
        <v>66</v>
      </c>
      <c r="G1" s="47" t="s">
        <v>66</v>
      </c>
      <c r="H1" s="48" t="s">
        <v>66</v>
      </c>
    </row>
    <row r="2" spans="1:8" ht="12.75">
      <c r="A2" s="49" t="s">
        <v>63</v>
      </c>
      <c r="B2" s="15" t="s">
        <v>146</v>
      </c>
      <c r="C2" s="15" t="s">
        <v>146</v>
      </c>
      <c r="D2" s="41" t="s">
        <v>113</v>
      </c>
      <c r="E2" s="67" t="s">
        <v>72</v>
      </c>
      <c r="F2" s="15" t="s">
        <v>64</v>
      </c>
      <c r="G2" s="15" t="s">
        <v>147</v>
      </c>
      <c r="H2" s="50" t="s">
        <v>65</v>
      </c>
    </row>
    <row r="3" spans="1:8" ht="12.75">
      <c r="A3" s="51" t="s">
        <v>50</v>
      </c>
      <c r="B3" s="42">
        <f>HRSW!B4</f>
        <v>460.56</v>
      </c>
      <c r="C3" s="42">
        <f>HRSW!B18</f>
        <v>279.26</v>
      </c>
      <c r="D3" s="16">
        <f>B3-C3</f>
        <v>181.3</v>
      </c>
      <c r="E3" s="18">
        <v>1200</v>
      </c>
      <c r="F3" s="19">
        <f aca="true" t="shared" si="0" ref="F3:F18">B3*E3</f>
        <v>552672</v>
      </c>
      <c r="G3" s="19">
        <f aca="true" t="shared" si="1" ref="G3:G18">E3*C3</f>
        <v>335112</v>
      </c>
      <c r="H3" s="30">
        <f>F3-G3</f>
        <v>217560</v>
      </c>
    </row>
    <row r="4" spans="1:8" ht="12.75">
      <c r="A4" s="51" t="s">
        <v>51</v>
      </c>
      <c r="B4" s="42">
        <f>Durum!B4</f>
        <v>496.09999999999997</v>
      </c>
      <c r="C4" s="42">
        <f>Durum!B18</f>
        <v>283.74</v>
      </c>
      <c r="D4" s="16">
        <f aca="true" t="shared" si="2" ref="D4:D18">B4-C4</f>
        <v>212.35999999999996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1" t="s">
        <v>52</v>
      </c>
      <c r="B5" s="42">
        <f>Barley!B4</f>
        <v>454.40000000000003</v>
      </c>
      <c r="C5" s="42">
        <f>Barley!B18</f>
        <v>235.56</v>
      </c>
      <c r="D5" s="16">
        <f t="shared" si="2"/>
        <v>218.84000000000003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1" t="s">
        <v>26</v>
      </c>
      <c r="B6" s="42">
        <f>Corn!B4</f>
        <v>640.5</v>
      </c>
      <c r="C6" s="42">
        <f>Corn!B18</f>
        <v>411.00999999999993</v>
      </c>
      <c r="D6" s="16">
        <f t="shared" si="2"/>
        <v>229.49000000000007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1" t="s">
        <v>25</v>
      </c>
      <c r="B7" s="42">
        <f>Soyb!B4</f>
        <v>378.2</v>
      </c>
      <c r="C7" s="42">
        <f>Soyb!B18</f>
        <v>206.39</v>
      </c>
      <c r="D7" s="16">
        <f t="shared" si="2"/>
        <v>171.81</v>
      </c>
      <c r="E7" s="18">
        <v>600</v>
      </c>
      <c r="F7" s="19">
        <f t="shared" si="0"/>
        <v>226920</v>
      </c>
      <c r="G7" s="19">
        <f t="shared" si="1"/>
        <v>123833.99999999999</v>
      </c>
      <c r="H7" s="30">
        <f t="shared" si="3"/>
        <v>103086.00000000001</v>
      </c>
    </row>
    <row r="8" spans="1:8" ht="12.75">
      <c r="A8" s="51" t="s">
        <v>78</v>
      </c>
      <c r="B8" s="42">
        <f>Drybean!B4</f>
        <v>536.4</v>
      </c>
      <c r="C8" s="42">
        <f>Drybean!B18</f>
        <v>264.65</v>
      </c>
      <c r="D8" s="16">
        <f t="shared" si="2"/>
        <v>271.75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1" t="s">
        <v>53</v>
      </c>
      <c r="B9" s="42">
        <f>Oil_SF!B4</f>
        <v>461.84</v>
      </c>
      <c r="C9" s="42">
        <f>Oil_SF!B18</f>
        <v>246.69999999999996</v>
      </c>
      <c r="D9" s="16">
        <f t="shared" si="2"/>
        <v>215.14000000000001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1" t="s">
        <v>54</v>
      </c>
      <c r="B10" s="42">
        <f>Conf_SF!B4</f>
        <v>485.76</v>
      </c>
      <c r="C10" s="42">
        <f>Conf_SF!B18</f>
        <v>264.64</v>
      </c>
      <c r="D10" s="16">
        <f t="shared" si="2"/>
        <v>221.12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1" t="s">
        <v>55</v>
      </c>
      <c r="B11" s="42">
        <f>Canola!B4</f>
        <v>517.4</v>
      </c>
      <c r="C11" s="42">
        <f>Canola!B18</f>
        <v>312.6</v>
      </c>
      <c r="D11" s="16">
        <f t="shared" si="2"/>
        <v>204.79999999999995</v>
      </c>
      <c r="E11" s="18">
        <v>600</v>
      </c>
      <c r="F11" s="19">
        <f t="shared" si="0"/>
        <v>310440</v>
      </c>
      <c r="G11" s="19">
        <f t="shared" si="1"/>
        <v>187560</v>
      </c>
      <c r="H11" s="30">
        <f t="shared" si="3"/>
        <v>122880</v>
      </c>
    </row>
    <row r="12" spans="1:8" ht="12.75">
      <c r="A12" s="51" t="s">
        <v>56</v>
      </c>
      <c r="B12" s="42">
        <f>Flax!B4</f>
        <v>324.3</v>
      </c>
      <c r="C12" s="42">
        <f>Flax!B18</f>
        <v>186.04</v>
      </c>
      <c r="D12" s="16">
        <f t="shared" si="2"/>
        <v>138.26000000000002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1" t="s">
        <v>59</v>
      </c>
      <c r="B13" s="42">
        <f>Peas!B4</f>
        <v>378</v>
      </c>
      <c r="C13" s="42">
        <f>Peas!B18</f>
        <v>200.76</v>
      </c>
      <c r="D13" s="16">
        <f t="shared" si="2"/>
        <v>177.24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1" t="s">
        <v>60</v>
      </c>
      <c r="B14" s="42">
        <f>Oats!B4</f>
        <v>261</v>
      </c>
      <c r="C14" s="42">
        <f>Oats!B18</f>
        <v>208.77999999999997</v>
      </c>
      <c r="D14" s="16">
        <f t="shared" si="2"/>
        <v>52.22000000000003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1" t="s">
        <v>57</v>
      </c>
      <c r="B15" s="42">
        <f>Mustard!B4</f>
        <v>467.50000000000006</v>
      </c>
      <c r="C15" s="42">
        <f>Mustard!B18</f>
        <v>157.30999999999997</v>
      </c>
      <c r="D15" s="16">
        <f t="shared" si="2"/>
        <v>310.19000000000005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1" t="s">
        <v>58</v>
      </c>
      <c r="B16" s="42">
        <f>Buckwht!B4</f>
        <v>347.7</v>
      </c>
      <c r="C16" s="42">
        <f>Buckwht!B18</f>
        <v>124.37</v>
      </c>
      <c r="D16" s="16">
        <f t="shared" si="2"/>
        <v>223.32999999999998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1" t="s">
        <v>61</v>
      </c>
      <c r="B17" s="42">
        <f>Millet!B4</f>
        <v>304</v>
      </c>
      <c r="C17" s="42">
        <f>Millet!B18</f>
        <v>112.82000000000001</v>
      </c>
      <c r="D17" s="16">
        <f t="shared" si="2"/>
        <v>191.18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1" t="s">
        <v>62</v>
      </c>
      <c r="B18" s="42">
        <f>'Wint.Wht'!B4</f>
        <v>442.26</v>
      </c>
      <c r="C18" s="42">
        <f>'Wint.Wht'!B18</f>
        <v>277.6</v>
      </c>
      <c r="D18" s="43">
        <f t="shared" si="2"/>
        <v>164.65999999999997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75</v>
      </c>
      <c r="B19" s="14"/>
      <c r="C19" s="14"/>
      <c r="D19" s="14"/>
      <c r="E19" s="20">
        <f>SUM(E3:E18)</f>
        <v>2400</v>
      </c>
      <c r="F19" s="20">
        <f>SUM(F3:F18)</f>
        <v>1090032</v>
      </c>
      <c r="G19" s="20">
        <f>SUM(G3:G18)</f>
        <v>646506</v>
      </c>
      <c r="H19" s="34">
        <f>SUM(H3:H18)</f>
        <v>443526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5" t="s">
        <v>49</v>
      </c>
      <c r="D21" s="85"/>
      <c r="E21" s="85"/>
      <c r="F21" s="4"/>
      <c r="G21" s="4"/>
      <c r="H21" s="4"/>
    </row>
    <row r="22" spans="1:8" ht="12.75">
      <c r="A22" s="65" t="s">
        <v>73</v>
      </c>
      <c r="B22" s="64"/>
      <c r="C22" s="64"/>
      <c r="D22" s="62"/>
      <c r="E22" s="64" t="s">
        <v>74</v>
      </c>
      <c r="F22" s="64"/>
      <c r="G22" s="64"/>
      <c r="H22" s="63"/>
    </row>
    <row r="23" spans="1:8" ht="12.75">
      <c r="A23" s="51" t="s">
        <v>28</v>
      </c>
      <c r="B23" s="4"/>
      <c r="C23" s="19">
        <f>F19</f>
        <v>1090032</v>
      </c>
      <c r="D23" s="4"/>
      <c r="E23" s="4" t="s">
        <v>68</v>
      </c>
      <c r="F23" s="4"/>
      <c r="G23" s="19">
        <f>G19</f>
        <v>646506</v>
      </c>
      <c r="H23" s="53"/>
    </row>
    <row r="24" spans="1:8" ht="12.75">
      <c r="A24" s="86" t="s">
        <v>142</v>
      </c>
      <c r="B24" s="84"/>
      <c r="C24" s="18">
        <v>0</v>
      </c>
      <c r="D24" s="57" t="s">
        <v>70</v>
      </c>
      <c r="E24" s="84" t="s">
        <v>114</v>
      </c>
      <c r="F24" s="84"/>
      <c r="G24" s="18">
        <v>51300</v>
      </c>
      <c r="H24" s="58" t="s">
        <v>70</v>
      </c>
    </row>
    <row r="25" spans="1:11" ht="12.75">
      <c r="A25" s="80"/>
      <c r="B25" s="81"/>
      <c r="C25" s="18">
        <v>0</v>
      </c>
      <c r="D25" s="4"/>
      <c r="E25" s="84" t="s">
        <v>67</v>
      </c>
      <c r="F25" s="84"/>
      <c r="G25" s="18">
        <v>139200</v>
      </c>
      <c r="H25" s="55"/>
      <c r="K25" s="59"/>
    </row>
    <row r="26" spans="1:8" ht="12.75">
      <c r="A26" s="80"/>
      <c r="B26" s="81"/>
      <c r="C26" s="18">
        <v>0</v>
      </c>
      <c r="D26" s="4"/>
      <c r="E26" s="84" t="s">
        <v>115</v>
      </c>
      <c r="F26" s="84"/>
      <c r="G26" s="18">
        <v>0</v>
      </c>
      <c r="H26" s="55"/>
    </row>
    <row r="27" spans="1:8" ht="12.75">
      <c r="A27" s="80"/>
      <c r="B27" s="81"/>
      <c r="C27" s="18">
        <v>0</v>
      </c>
      <c r="D27" s="4"/>
      <c r="E27" s="84" t="s">
        <v>69</v>
      </c>
      <c r="F27" s="84"/>
      <c r="G27" s="18">
        <v>0</v>
      </c>
      <c r="H27" s="55"/>
    </row>
    <row r="28" spans="1:8" ht="12.75">
      <c r="A28" s="80"/>
      <c r="B28" s="81"/>
      <c r="C28" s="18">
        <v>0</v>
      </c>
      <c r="D28" s="4"/>
      <c r="E28" s="81" t="s">
        <v>141</v>
      </c>
      <c r="F28" s="81"/>
      <c r="G28" s="18">
        <v>0</v>
      </c>
      <c r="H28" s="55"/>
    </row>
    <row r="29" spans="1:8" ht="12.75">
      <c r="A29" s="80"/>
      <c r="B29" s="81"/>
      <c r="C29" s="18">
        <v>0</v>
      </c>
      <c r="D29" s="4"/>
      <c r="E29" s="81"/>
      <c r="F29" s="81"/>
      <c r="G29" s="18">
        <v>0</v>
      </c>
      <c r="H29" s="55"/>
    </row>
    <row r="30" spans="1:8" ht="12.75">
      <c r="A30" s="80" t="s">
        <v>77</v>
      </c>
      <c r="B30" s="81"/>
      <c r="C30" s="22">
        <v>0</v>
      </c>
      <c r="D30" s="54"/>
      <c r="E30" s="81" t="s">
        <v>76</v>
      </c>
      <c r="F30" s="81"/>
      <c r="G30" s="22">
        <v>14300</v>
      </c>
      <c r="H30" s="55"/>
    </row>
    <row r="31" spans="1:8" ht="12.75">
      <c r="A31" s="51" t="s">
        <v>66</v>
      </c>
      <c r="B31" s="4"/>
      <c r="C31" s="19">
        <f>SUM(C23:C30)</f>
        <v>1090032</v>
      </c>
      <c r="D31" s="4"/>
      <c r="E31" s="4" t="s">
        <v>66</v>
      </c>
      <c r="F31" s="4"/>
      <c r="G31" s="19">
        <f>SUM(G23:G30)</f>
        <v>851306</v>
      </c>
      <c r="H31" s="53"/>
    </row>
    <row r="32" spans="1:8" ht="12.75">
      <c r="A32" s="56" t="s">
        <v>116</v>
      </c>
      <c r="B32" s="3"/>
      <c r="C32" s="3"/>
      <c r="D32" s="3"/>
      <c r="E32" s="3"/>
      <c r="F32" s="3"/>
      <c r="G32" s="60">
        <f>C31-G31</f>
        <v>238726</v>
      </c>
      <c r="H32" s="52"/>
    </row>
    <row r="33" ht="12.75">
      <c r="G33" s="6"/>
    </row>
    <row r="34" spans="1:8" ht="12.75">
      <c r="A34" s="45" t="s">
        <v>129</v>
      </c>
      <c r="B34" s="82"/>
      <c r="C34" s="82"/>
      <c r="D34" s="82"/>
      <c r="E34" s="82"/>
      <c r="F34" s="61" t="s">
        <v>120</v>
      </c>
      <c r="G34" s="83"/>
      <c r="H34" s="83"/>
    </row>
    <row r="35" spans="3:6" ht="12.75">
      <c r="C35" s="44"/>
      <c r="D35" s="44"/>
      <c r="E35" s="44"/>
      <c r="F35" s="44"/>
    </row>
    <row r="36" spans="1:12" ht="12.75">
      <c r="A36" t="s">
        <v>30</v>
      </c>
      <c r="B36" s="79" t="s">
        <v>121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 ht="12.7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 ht="12.7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40" ht="12.75">
      <c r="A40" t="s">
        <v>117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4" t="s">
        <v>50</v>
      </c>
      <c r="B42" s="28">
        <f>$E3*HRSW!$B7</f>
        <v>33600</v>
      </c>
      <c r="C42" s="28">
        <f>$E3*HRSW!$B8</f>
        <v>37080</v>
      </c>
      <c r="D42" s="28">
        <f>$E3*HRSW!$B9</f>
        <v>22200</v>
      </c>
      <c r="E42" s="28">
        <f>$E3*HRSW!$B10</f>
        <v>0</v>
      </c>
      <c r="F42" s="28">
        <f>$E3*HRSW!$B11</f>
        <v>160248</v>
      </c>
      <c r="G42" s="28">
        <f>$E3*HRSW!$B12</f>
        <v>11400</v>
      </c>
      <c r="H42" s="28">
        <f>$E3*HRSW!$B13</f>
        <v>30432</v>
      </c>
      <c r="I42" s="28">
        <f>$E3*HRSW!$B14</f>
        <v>25944</v>
      </c>
      <c r="J42" s="28">
        <f>$E3*HRSW!$B15</f>
        <v>0</v>
      </c>
      <c r="K42" s="28">
        <f>$E3*HRSW!$B16</f>
        <v>2100</v>
      </c>
      <c r="L42" s="29">
        <f>$E3*HRSW!$B17</f>
        <v>12108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39480</v>
      </c>
      <c r="C46" s="19">
        <f>$E7*Soyb!$B8</f>
        <v>30240</v>
      </c>
      <c r="D46" s="19">
        <f>$E7*Soyb!$B9</f>
        <v>0</v>
      </c>
      <c r="E46" s="19">
        <f>$E7*Soyb!$B10</f>
        <v>2400</v>
      </c>
      <c r="F46" s="19">
        <f>$E7*Soyb!$B11</f>
        <v>10068</v>
      </c>
      <c r="G46" s="19">
        <f>$E7*Soyb!$B12</f>
        <v>6000</v>
      </c>
      <c r="H46" s="19">
        <f>$E7*Soyb!$B13</f>
        <v>14688</v>
      </c>
      <c r="I46" s="19">
        <f>$E7*Soyb!$B14</f>
        <v>13332</v>
      </c>
      <c r="J46" s="19">
        <f>$E7*Soyb!$B15</f>
        <v>0</v>
      </c>
      <c r="K46" s="19">
        <f>$E7*Soyb!$B16</f>
        <v>3150</v>
      </c>
      <c r="L46" s="30">
        <f>$E7*Soyb!$B17</f>
        <v>4476</v>
      </c>
    </row>
    <row r="47" spans="1:12" ht="12.75">
      <c r="A47" s="4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44400</v>
      </c>
      <c r="C50" s="19">
        <f>$E11*Canola!$B8</f>
        <v>16800</v>
      </c>
      <c r="D50" s="19">
        <f>$E11*Canola!$B9</f>
        <v>0</v>
      </c>
      <c r="E50" s="19">
        <f>$E11*Canola!$B10</f>
        <v>0</v>
      </c>
      <c r="F50" s="19">
        <f>$E11*Canola!$B11</f>
        <v>84228</v>
      </c>
      <c r="G50" s="19">
        <f>$E11*Canola!$B12</f>
        <v>6600</v>
      </c>
      <c r="H50" s="19">
        <f>$E11*Canola!$B13</f>
        <v>14850</v>
      </c>
      <c r="I50" s="19">
        <f>$E11*Canola!$B14</f>
        <v>12852.000000000002</v>
      </c>
      <c r="J50" s="19">
        <f>$E11*Canola!$B15</f>
        <v>0</v>
      </c>
      <c r="K50" s="19">
        <f>$E11*Canola!$B16</f>
        <v>1050</v>
      </c>
      <c r="L50" s="30">
        <f>$E11*Canola!$B17</f>
        <v>6780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75</v>
      </c>
      <c r="B58" s="20">
        <f aca="true" t="shared" si="4" ref="B58:L58">SUM(B42:B57)</f>
        <v>117480</v>
      </c>
      <c r="C58" s="20">
        <f t="shared" si="4"/>
        <v>84120</v>
      </c>
      <c r="D58" s="20">
        <f t="shared" si="4"/>
        <v>22200</v>
      </c>
      <c r="E58" s="20">
        <f t="shared" si="4"/>
        <v>2400</v>
      </c>
      <c r="F58" s="20">
        <f t="shared" si="4"/>
        <v>254544</v>
      </c>
      <c r="G58" s="20">
        <f t="shared" si="4"/>
        <v>24000</v>
      </c>
      <c r="H58" s="20">
        <f t="shared" si="4"/>
        <v>59970</v>
      </c>
      <c r="I58" s="20">
        <f t="shared" si="4"/>
        <v>52128</v>
      </c>
      <c r="J58" s="20">
        <f t="shared" si="4"/>
        <v>0</v>
      </c>
      <c r="K58" s="20">
        <f t="shared" si="4"/>
        <v>6300</v>
      </c>
      <c r="L58" s="34">
        <f t="shared" si="4"/>
        <v>23364</v>
      </c>
    </row>
    <row r="59" spans="1:12" ht="12.75">
      <c r="A59" s="33" t="s">
        <v>91</v>
      </c>
      <c r="B59" s="20"/>
      <c r="C59" s="34"/>
      <c r="D59" s="35">
        <f>SUM(B58:L58)</f>
        <v>646506</v>
      </c>
      <c r="E59" s="21"/>
      <c r="F59" s="21"/>
      <c r="G59" s="21"/>
      <c r="H59" s="21"/>
      <c r="I59" s="21"/>
      <c r="J59" s="21"/>
      <c r="K59" s="21"/>
      <c r="L59" s="21"/>
    </row>
  </sheetData>
  <sheetProtection sheet="1"/>
  <mergeCells count="20">
    <mergeCell ref="C21:E21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B36:L36"/>
    <mergeCell ref="B37:L37"/>
    <mergeCell ref="B38:L38"/>
    <mergeCell ref="A29:B29"/>
    <mergeCell ref="E29:F29"/>
    <mergeCell ref="A30:B30"/>
    <mergeCell ref="E30:F30"/>
    <mergeCell ref="B34:E34"/>
    <mergeCell ref="G34:H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57</v>
      </c>
      <c r="C2" s="69"/>
    </row>
    <row r="3" spans="1:3" ht="12.75">
      <c r="A3" t="s">
        <v>132</v>
      </c>
      <c r="B3" s="10">
        <v>8.08</v>
      </c>
      <c r="C3" s="69"/>
    </row>
    <row r="4" spans="1:3" ht="12.75">
      <c r="A4" t="s">
        <v>28</v>
      </c>
      <c r="B4">
        <f>B2*B3</f>
        <v>460.56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28</v>
      </c>
      <c r="C7" s="69"/>
    </row>
    <row r="8" spans="1:3" ht="12.75">
      <c r="A8" s="1" t="s">
        <v>9</v>
      </c>
      <c r="B8" s="11">
        <v>30.9</v>
      </c>
      <c r="C8" s="69"/>
    </row>
    <row r="9" spans="1:3" ht="12.75">
      <c r="A9" s="1" t="s">
        <v>24</v>
      </c>
      <c r="B9" s="11">
        <v>18.5</v>
      </c>
      <c r="C9" s="69"/>
    </row>
    <row r="10" spans="1:3" ht="12.75">
      <c r="A10" s="1" t="s">
        <v>10</v>
      </c>
      <c r="B10" s="11">
        <v>0</v>
      </c>
      <c r="C10" s="69" t="s">
        <v>144</v>
      </c>
    </row>
    <row r="11" spans="1:3" ht="12.75">
      <c r="A11" s="1" t="s">
        <v>12</v>
      </c>
      <c r="B11" s="11">
        <v>133.54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25.36</v>
      </c>
      <c r="C13" s="69"/>
    </row>
    <row r="14" spans="1:3" ht="12.75">
      <c r="A14" s="1" t="s">
        <v>14</v>
      </c>
      <c r="B14" s="11">
        <v>21.62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10.09</v>
      </c>
      <c r="C17" s="69"/>
    </row>
    <row r="18" spans="1:3" ht="12.75">
      <c r="A18" t="s">
        <v>2</v>
      </c>
      <c r="B18" s="2">
        <f>SUM(B7:B17)</f>
        <v>279.26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10.02</v>
      </c>
      <c r="C21" s="69"/>
    </row>
    <row r="22" spans="1:3" ht="12.75">
      <c r="A22" s="1" t="s">
        <v>19</v>
      </c>
      <c r="B22" s="7">
        <v>25.27</v>
      </c>
      <c r="C22" s="69"/>
    </row>
    <row r="23" spans="1:3" ht="12.75">
      <c r="A23" s="1" t="s">
        <v>20</v>
      </c>
      <c r="B23" s="7">
        <v>13.11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106.4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385.65999999999997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74">
        <f>B4-B27</f>
        <v>74.90000000000003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4.899298245614035</v>
      </c>
      <c r="C32" s="69"/>
    </row>
    <row r="33" spans="1:3" ht="12.75">
      <c r="A33" t="s">
        <v>23</v>
      </c>
      <c r="B33" s="2">
        <f>B25/B2</f>
        <v>1.8666666666666667</v>
      </c>
      <c r="C33" s="69"/>
    </row>
    <row r="34" spans="1:3" ht="12.75">
      <c r="A34" t="s">
        <v>27</v>
      </c>
      <c r="B34" s="2">
        <f>B27/B2</f>
        <v>6.765964912280701</v>
      </c>
      <c r="C34" s="69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55</v>
      </c>
      <c r="C2" s="69"/>
    </row>
    <row r="3" spans="1:3" ht="12.75">
      <c r="A3" t="s">
        <v>132</v>
      </c>
      <c r="B3" s="10">
        <v>9.02</v>
      </c>
      <c r="C3" s="69" t="s">
        <v>118</v>
      </c>
    </row>
    <row r="4" spans="1:3" ht="12.75">
      <c r="A4" t="s">
        <v>28</v>
      </c>
      <c r="B4">
        <f>B2*B3</f>
        <v>496.09999999999997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36</v>
      </c>
      <c r="C7" s="69"/>
    </row>
    <row r="8" spans="1:3" ht="12.75">
      <c r="A8" s="1" t="s">
        <v>9</v>
      </c>
      <c r="B8" s="11">
        <v>30.9</v>
      </c>
      <c r="C8" s="69"/>
    </row>
    <row r="9" spans="1:3" ht="12.75">
      <c r="A9" s="1" t="s">
        <v>24</v>
      </c>
      <c r="B9" s="11">
        <v>18.5</v>
      </c>
      <c r="C9" s="69"/>
    </row>
    <row r="10" spans="1:3" ht="12.75">
      <c r="A10" s="1" t="s">
        <v>10</v>
      </c>
      <c r="B10" s="11">
        <v>0</v>
      </c>
      <c r="C10" s="69" t="s">
        <v>144</v>
      </c>
    </row>
    <row r="11" spans="1:3" ht="12.75">
      <c r="A11" s="1" t="s">
        <v>12</v>
      </c>
      <c r="B11" s="11">
        <v>128.08</v>
      </c>
      <c r="C11" s="69"/>
    </row>
    <row r="12" spans="1:3" ht="12.75">
      <c r="A12" s="1" t="s">
        <v>11</v>
      </c>
      <c r="B12" s="11">
        <v>11.5</v>
      </c>
      <c r="C12" s="69"/>
    </row>
    <row r="13" spans="1:3" ht="12.75">
      <c r="A13" s="1" t="s">
        <v>13</v>
      </c>
      <c r="B13" s="11">
        <v>25.18</v>
      </c>
      <c r="C13" s="69"/>
    </row>
    <row r="14" spans="1:3" ht="12.75">
      <c r="A14" s="1" t="s">
        <v>14</v>
      </c>
      <c r="B14" s="11">
        <v>21.57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10.26</v>
      </c>
      <c r="C17" s="69"/>
    </row>
    <row r="18" spans="1:3" ht="12.75">
      <c r="A18" t="s">
        <v>2</v>
      </c>
      <c r="B18" s="2">
        <f>SUM(B7:B17)</f>
        <v>283.74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9.98</v>
      </c>
      <c r="C21" s="69"/>
    </row>
    <row r="22" spans="1:3" ht="12.75">
      <c r="A22" s="1" t="s">
        <v>19</v>
      </c>
      <c r="B22" s="7">
        <v>25.15</v>
      </c>
      <c r="C22" s="69"/>
    </row>
    <row r="23" spans="1:3" ht="12.75">
      <c r="A23" s="1" t="s">
        <v>20</v>
      </c>
      <c r="B23" s="7">
        <v>13.06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106.19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389.93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106.16999999999996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5.158909090909091</v>
      </c>
      <c r="C32" s="69"/>
    </row>
    <row r="33" spans="1:3" ht="12.75">
      <c r="A33" t="s">
        <v>23</v>
      </c>
      <c r="B33" s="2">
        <f>B25/B2</f>
        <v>1.9307272727272726</v>
      </c>
      <c r="C33" s="69"/>
    </row>
    <row r="34" spans="1:3" ht="12.75">
      <c r="A34" t="s">
        <v>27</v>
      </c>
      <c r="B34" s="2">
        <f>B27/B2</f>
        <v>7.089636363636364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1" t="s">
        <v>30</v>
      </c>
    </row>
    <row r="2" spans="1:3" ht="12.75">
      <c r="A2" t="s">
        <v>29</v>
      </c>
      <c r="B2" s="9">
        <v>71</v>
      </c>
      <c r="C2" s="69"/>
    </row>
    <row r="3" spans="1:3" ht="12.75">
      <c r="A3" t="s">
        <v>132</v>
      </c>
      <c r="B3" s="10">
        <v>6.4</v>
      </c>
      <c r="C3" s="72" t="s">
        <v>150</v>
      </c>
    </row>
    <row r="4" spans="1:3" ht="12.75">
      <c r="A4" t="s">
        <v>28</v>
      </c>
      <c r="B4" s="2">
        <f>B2*B3</f>
        <v>454.40000000000003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31</v>
      </c>
      <c r="C7" s="69"/>
    </row>
    <row r="8" spans="1:3" ht="12.75">
      <c r="A8" s="1" t="s">
        <v>9</v>
      </c>
      <c r="B8" s="11">
        <v>23.9</v>
      </c>
      <c r="C8" s="69"/>
    </row>
    <row r="9" spans="1:3" ht="12.75">
      <c r="A9" s="1" t="s">
        <v>24</v>
      </c>
      <c r="B9" s="11">
        <v>18.5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98.77</v>
      </c>
      <c r="C11" s="69"/>
    </row>
    <row r="12" spans="1:3" ht="12.75">
      <c r="A12" s="1" t="s">
        <v>11</v>
      </c>
      <c r="B12" s="11">
        <v>5</v>
      </c>
      <c r="C12" s="69"/>
    </row>
    <row r="13" spans="1:3" ht="12.75">
      <c r="A13" s="1" t="s">
        <v>13</v>
      </c>
      <c r="B13" s="11">
        <v>26.37</v>
      </c>
      <c r="C13" s="69"/>
    </row>
    <row r="14" spans="1:3" ht="12.75">
      <c r="A14" s="1" t="s">
        <v>14</v>
      </c>
      <c r="B14" s="11">
        <v>21.76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8.51</v>
      </c>
      <c r="C17" s="69"/>
    </row>
    <row r="18" spans="1:3" ht="12.75">
      <c r="A18" t="s">
        <v>2</v>
      </c>
      <c r="B18" s="2">
        <f>SUM(B7:B17)</f>
        <v>235.56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10.24</v>
      </c>
      <c r="C21" s="69"/>
    </row>
    <row r="22" spans="1:3" ht="12.75">
      <c r="A22" s="1" t="s">
        <v>19</v>
      </c>
      <c r="B22" s="7">
        <v>25.86</v>
      </c>
      <c r="C22" s="69"/>
    </row>
    <row r="23" spans="1:3" ht="12.75">
      <c r="A23" s="1" t="s">
        <v>20</v>
      </c>
      <c r="B23" s="7">
        <v>13.33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107.43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342.99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111.41000000000003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3.3177464788732394</v>
      </c>
      <c r="C32" s="69"/>
    </row>
    <row r="33" spans="1:3" ht="12.75">
      <c r="A33" t="s">
        <v>23</v>
      </c>
      <c r="B33" s="2">
        <f>B25/B2</f>
        <v>1.5130985915492958</v>
      </c>
      <c r="C33" s="69"/>
    </row>
    <row r="34" spans="1:3" ht="12.75">
      <c r="A34" t="s">
        <v>27</v>
      </c>
      <c r="B34" s="2">
        <f>B27/B2</f>
        <v>4.830845070422535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1" t="s">
        <v>30</v>
      </c>
    </row>
    <row r="2" spans="1:3" ht="12.75">
      <c r="A2" t="s">
        <v>29</v>
      </c>
      <c r="B2" s="9">
        <v>122</v>
      </c>
      <c r="C2" s="69"/>
    </row>
    <row r="3" spans="1:3" ht="12.75">
      <c r="A3" t="s">
        <v>132</v>
      </c>
      <c r="B3" s="12">
        <v>5.25</v>
      </c>
      <c r="C3" s="69"/>
    </row>
    <row r="4" spans="1:3" ht="12.75">
      <c r="A4" t="s">
        <v>28</v>
      </c>
      <c r="B4" s="2">
        <f>B2*B3</f>
        <v>640.5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90.28</v>
      </c>
      <c r="C7" s="69"/>
    </row>
    <row r="8" spans="1:3" ht="12.75">
      <c r="A8" s="1" t="s">
        <v>9</v>
      </c>
      <c r="B8" s="11">
        <v>48.9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148.48</v>
      </c>
      <c r="C11" s="69"/>
    </row>
    <row r="12" spans="1:3" ht="12.75">
      <c r="A12" s="1" t="s">
        <v>11</v>
      </c>
      <c r="B12" s="11">
        <v>16.5</v>
      </c>
      <c r="C12" s="69"/>
    </row>
    <row r="13" spans="1:3" ht="12.75">
      <c r="A13" s="1" t="s">
        <v>13</v>
      </c>
      <c r="B13" s="11">
        <v>37.25</v>
      </c>
      <c r="C13" s="69"/>
    </row>
    <row r="14" spans="1:3" ht="12.75">
      <c r="A14" s="1" t="s">
        <v>14</v>
      </c>
      <c r="B14" s="11">
        <v>28.59</v>
      </c>
      <c r="C14" s="69"/>
    </row>
    <row r="15" spans="1:3" ht="12.75">
      <c r="A15" s="1" t="s">
        <v>15</v>
      </c>
      <c r="B15" s="11">
        <v>24.4</v>
      </c>
      <c r="C15" s="69"/>
    </row>
    <row r="16" spans="1:3" ht="12.75">
      <c r="A16" s="1" t="s">
        <v>16</v>
      </c>
      <c r="B16" s="11">
        <v>1.75</v>
      </c>
      <c r="C16" s="69"/>
    </row>
    <row r="17" spans="1:3" ht="12.75">
      <c r="A17" s="1" t="s">
        <v>17</v>
      </c>
      <c r="B17" s="12">
        <v>14.86</v>
      </c>
      <c r="C17" s="69"/>
    </row>
    <row r="18" spans="1:3" ht="12.75">
      <c r="A18" t="s">
        <v>2</v>
      </c>
      <c r="B18" s="2">
        <f>SUM(B7:B17)</f>
        <v>411.00999999999993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13.33</v>
      </c>
      <c r="C21" s="69"/>
    </row>
    <row r="22" spans="1:3" ht="12.75">
      <c r="A22" s="1" t="s">
        <v>19</v>
      </c>
      <c r="B22" s="7">
        <v>41.91</v>
      </c>
      <c r="C22" s="69"/>
    </row>
    <row r="23" spans="1:3" ht="12.75">
      <c r="A23" s="1" t="s">
        <v>20</v>
      </c>
      <c r="B23" s="7">
        <v>21.14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134.38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545.3899999999999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95.11000000000013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3.3689344262295076</v>
      </c>
      <c r="C32" s="69"/>
    </row>
    <row r="33" spans="1:3" ht="12.75">
      <c r="A33" t="s">
        <v>23</v>
      </c>
      <c r="B33" s="2">
        <f>B25/B2</f>
        <v>1.1014754098360655</v>
      </c>
      <c r="C33" s="69"/>
    </row>
    <row r="34" spans="1:3" ht="12.75">
      <c r="A34" t="s">
        <v>27</v>
      </c>
      <c r="B34" s="2">
        <f>B27/B2</f>
        <v>4.470409836065572</v>
      </c>
      <c r="C34" s="69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1" t="s">
        <v>30</v>
      </c>
    </row>
    <row r="2" spans="1:3" ht="12.75">
      <c r="A2" t="s">
        <v>29</v>
      </c>
      <c r="B2" s="9">
        <v>31</v>
      </c>
      <c r="C2" s="69"/>
    </row>
    <row r="3" spans="1:3" ht="12.75">
      <c r="A3" t="s">
        <v>132</v>
      </c>
      <c r="B3" s="12">
        <v>12.2</v>
      </c>
      <c r="C3" s="69"/>
    </row>
    <row r="4" spans="1:3" ht="12.75">
      <c r="A4" t="s">
        <v>28</v>
      </c>
      <c r="B4">
        <f>B2*B3</f>
        <v>378.2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65.8</v>
      </c>
      <c r="C7" s="69" t="s">
        <v>137</v>
      </c>
    </row>
    <row r="8" spans="1:3" ht="12.75">
      <c r="A8" s="1" t="s">
        <v>9</v>
      </c>
      <c r="B8" s="11">
        <v>50.4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4</v>
      </c>
      <c r="C10" s="69" t="s">
        <v>122</v>
      </c>
    </row>
    <row r="11" spans="1:3" ht="12.75">
      <c r="A11" s="1" t="s">
        <v>12</v>
      </c>
      <c r="B11" s="11">
        <v>16.78</v>
      </c>
      <c r="C11" s="69"/>
    </row>
    <row r="12" spans="1:3" ht="12.75">
      <c r="A12" s="1" t="s">
        <v>11</v>
      </c>
      <c r="B12" s="11">
        <v>10</v>
      </c>
      <c r="C12" s="69"/>
    </row>
    <row r="13" spans="1:3" ht="12.75">
      <c r="A13" s="1" t="s">
        <v>13</v>
      </c>
      <c r="B13" s="11">
        <v>24.48</v>
      </c>
      <c r="C13" s="69"/>
    </row>
    <row r="14" spans="1:3" ht="12.75">
      <c r="A14" s="1" t="s">
        <v>14</v>
      </c>
      <c r="B14" s="11">
        <v>22.22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5.25</v>
      </c>
      <c r="C16" s="69"/>
    </row>
    <row r="17" spans="1:3" ht="12.75">
      <c r="A17" s="1" t="s">
        <v>17</v>
      </c>
      <c r="B17" s="12">
        <v>7.46</v>
      </c>
      <c r="C17" s="69"/>
    </row>
    <row r="18" spans="1:3" ht="12.75">
      <c r="A18" t="s">
        <v>2</v>
      </c>
      <c r="B18" s="2">
        <f>SUM(B7:B17)</f>
        <v>206.39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9.97</v>
      </c>
      <c r="C21" s="69"/>
    </row>
    <row r="22" spans="1:3" ht="12.75">
      <c r="A22" s="1" t="s">
        <v>19</v>
      </c>
      <c r="B22" s="7">
        <v>26.15</v>
      </c>
      <c r="C22" s="69"/>
    </row>
    <row r="23" spans="1:3" ht="12.75">
      <c r="A23" s="1" t="s">
        <v>20</v>
      </c>
      <c r="B23" s="7">
        <v>13.763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107.883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314.27299999999997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63.92700000000002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6.6577419354838705</v>
      </c>
      <c r="C32" s="69"/>
    </row>
    <row r="33" spans="1:3" ht="12.75">
      <c r="A33" t="s">
        <v>23</v>
      </c>
      <c r="B33" s="2">
        <f>B25/B2</f>
        <v>3.4800967741935485</v>
      </c>
      <c r="C33" s="69"/>
    </row>
    <row r="34" spans="1:3" ht="12.75">
      <c r="A34" t="s">
        <v>27</v>
      </c>
      <c r="B34" s="2">
        <f>B27/B2</f>
        <v>10.137838709677418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1" t="s">
        <v>30</v>
      </c>
    </row>
    <row r="2" spans="1:3" ht="12.75">
      <c r="A2" t="s">
        <v>29</v>
      </c>
      <c r="B2" s="9">
        <v>1490</v>
      </c>
      <c r="C2" s="69"/>
    </row>
    <row r="3" spans="1:3" ht="12.75">
      <c r="A3" t="s">
        <v>132</v>
      </c>
      <c r="B3" s="10">
        <v>0.36</v>
      </c>
      <c r="C3" s="69"/>
    </row>
    <row r="4" spans="1:3" ht="12.75">
      <c r="A4" t="s">
        <v>28</v>
      </c>
      <c r="B4" s="2">
        <f>B2*B3</f>
        <v>536.4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61.88</v>
      </c>
      <c r="C7" s="69"/>
    </row>
    <row r="8" spans="1:3" ht="12.75">
      <c r="A8" s="1" t="s">
        <v>9</v>
      </c>
      <c r="B8" s="11">
        <v>46.9</v>
      </c>
      <c r="C8" s="69" t="s">
        <v>123</v>
      </c>
    </row>
    <row r="9" spans="1:3" ht="12.75">
      <c r="A9" s="1" t="s">
        <v>24</v>
      </c>
      <c r="B9" s="11">
        <v>20</v>
      </c>
      <c r="C9" s="69" t="s">
        <v>124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39.8</v>
      </c>
      <c r="C11" s="69"/>
    </row>
    <row r="12" spans="1:3" ht="12.75">
      <c r="A12" s="1" t="s">
        <v>11</v>
      </c>
      <c r="B12" s="11">
        <v>19.5</v>
      </c>
      <c r="C12" s="69"/>
    </row>
    <row r="13" spans="1:3" ht="12.75">
      <c r="A13" s="1" t="s">
        <v>13</v>
      </c>
      <c r="B13" s="11">
        <v>27.76</v>
      </c>
      <c r="C13" s="69"/>
    </row>
    <row r="14" spans="1:3" ht="12.75">
      <c r="A14" s="1" t="s">
        <v>14</v>
      </c>
      <c r="B14" s="11">
        <v>24.99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14.25</v>
      </c>
      <c r="C16" s="69"/>
    </row>
    <row r="17" spans="1:3" ht="12.75">
      <c r="A17" s="1" t="s">
        <v>17</v>
      </c>
      <c r="B17" s="12">
        <v>9.57</v>
      </c>
      <c r="C17" s="69"/>
    </row>
    <row r="18" spans="1:3" ht="12.75">
      <c r="A18" t="s">
        <v>2</v>
      </c>
      <c r="B18" s="2">
        <f>SUM(B7:B17)</f>
        <v>264.65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10.63</v>
      </c>
      <c r="C21" s="69"/>
    </row>
    <row r="22" spans="1:3" ht="12.75">
      <c r="A22" s="1" t="s">
        <v>19</v>
      </c>
      <c r="B22" s="7">
        <v>30.5</v>
      </c>
      <c r="C22" s="69"/>
    </row>
    <row r="23" spans="1:3" ht="12.75">
      <c r="A23" s="1" t="s">
        <v>20</v>
      </c>
      <c r="B23" s="7">
        <v>15.92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115.05000000000001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379.7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156.7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0.17761744966442952</v>
      </c>
      <c r="C32" s="69"/>
    </row>
    <row r="33" spans="1:3" ht="12.75">
      <c r="A33" t="s">
        <v>23</v>
      </c>
      <c r="B33" s="13">
        <f>B25/B2</f>
        <v>0.07721476510067114</v>
      </c>
      <c r="C33" s="69"/>
    </row>
    <row r="34" spans="1:3" ht="12.75">
      <c r="A34" t="s">
        <v>27</v>
      </c>
      <c r="B34" s="13">
        <f>B27/B2</f>
        <v>0.25483221476510065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1" t="s">
        <v>30</v>
      </c>
    </row>
    <row r="2" spans="1:3" ht="12.75">
      <c r="A2" t="s">
        <v>29</v>
      </c>
      <c r="B2" s="9">
        <v>1840</v>
      </c>
      <c r="C2" s="69"/>
    </row>
    <row r="3" spans="1:3" ht="12.75">
      <c r="A3" t="s">
        <v>132</v>
      </c>
      <c r="B3" s="10">
        <v>0.251</v>
      </c>
      <c r="C3" s="69"/>
    </row>
    <row r="4" spans="1:3" ht="12.75">
      <c r="A4" t="s">
        <v>28</v>
      </c>
      <c r="B4">
        <f>B2*B3</f>
        <v>461.84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37.62</v>
      </c>
      <c r="C7" s="72"/>
    </row>
    <row r="8" spans="1:3" ht="12.75">
      <c r="A8" s="1" t="s">
        <v>9</v>
      </c>
      <c r="B8" s="11">
        <v>35.9</v>
      </c>
      <c r="C8" s="69"/>
    </row>
    <row r="9" spans="1:3" ht="12.75">
      <c r="A9" s="1" t="s">
        <v>24</v>
      </c>
      <c r="B9" s="11">
        <v>0</v>
      </c>
      <c r="C9" s="69" t="s">
        <v>133</v>
      </c>
    </row>
    <row r="10" spans="1:3" ht="12.75">
      <c r="A10" s="1" t="s">
        <v>10</v>
      </c>
      <c r="B10" s="11">
        <v>5</v>
      </c>
      <c r="C10" s="69" t="s">
        <v>125</v>
      </c>
    </row>
    <row r="11" spans="1:3" ht="12.75">
      <c r="A11" s="1" t="s">
        <v>12</v>
      </c>
      <c r="B11" s="11">
        <v>79.42</v>
      </c>
      <c r="C11" s="69"/>
    </row>
    <row r="12" spans="1:3" ht="12.75">
      <c r="A12" s="1" t="s">
        <v>11</v>
      </c>
      <c r="B12" s="11">
        <v>15.5</v>
      </c>
      <c r="C12" s="69"/>
    </row>
    <row r="13" spans="1:3" ht="12.75">
      <c r="A13" s="1" t="s">
        <v>13</v>
      </c>
      <c r="B13" s="11">
        <v>26.54</v>
      </c>
      <c r="C13" s="69"/>
    </row>
    <row r="14" spans="1:3" ht="12.75">
      <c r="A14" s="1" t="s">
        <v>14</v>
      </c>
      <c r="B14" s="11">
        <v>21.92</v>
      </c>
      <c r="C14" s="69"/>
    </row>
    <row r="15" spans="1:3" ht="12.75">
      <c r="A15" s="1" t="s">
        <v>15</v>
      </c>
      <c r="B15" s="11">
        <v>5.13</v>
      </c>
      <c r="C15" s="69"/>
    </row>
    <row r="16" spans="1:3" ht="12.75">
      <c r="A16" s="1" t="s">
        <v>16</v>
      </c>
      <c r="B16" s="11">
        <v>10.75</v>
      </c>
      <c r="C16" s="69" t="s">
        <v>130</v>
      </c>
    </row>
    <row r="17" spans="1:3" ht="12.75">
      <c r="A17" s="1" t="s">
        <v>17</v>
      </c>
      <c r="B17" s="12">
        <v>8.92</v>
      </c>
      <c r="C17" s="69"/>
    </row>
    <row r="18" spans="1:3" ht="12.75">
      <c r="A18" t="s">
        <v>2</v>
      </c>
      <c r="B18" s="2">
        <f>SUM(B7:B17)</f>
        <v>246.69999999999996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10.71</v>
      </c>
      <c r="C21" s="69"/>
    </row>
    <row r="22" spans="1:3" ht="12.75">
      <c r="A22" s="1" t="s">
        <v>19</v>
      </c>
      <c r="B22" s="7">
        <v>27.8</v>
      </c>
      <c r="C22" s="69"/>
    </row>
    <row r="23" spans="1:3" ht="12.75">
      <c r="A23" s="1" t="s">
        <v>20</v>
      </c>
      <c r="B23" s="7">
        <v>15.14</v>
      </c>
      <c r="C23" s="69"/>
    </row>
    <row r="24" spans="1:3" ht="12.75">
      <c r="A24" s="1" t="s">
        <v>21</v>
      </c>
      <c r="B24" s="8">
        <v>58</v>
      </c>
      <c r="C24" s="69"/>
    </row>
    <row r="25" spans="1:3" ht="12.75">
      <c r="A25" t="s">
        <v>4</v>
      </c>
      <c r="B25" s="2">
        <f>SUM(B21:B24)</f>
        <v>111.65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358.34999999999997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103.49000000000001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0.1340760869565217</v>
      </c>
      <c r="C32" s="69"/>
    </row>
    <row r="33" spans="1:3" ht="12.75">
      <c r="A33" t="s">
        <v>23</v>
      </c>
      <c r="B33" s="13">
        <f>B25/B2</f>
        <v>0.06067934782608696</v>
      </c>
      <c r="C33" s="69"/>
    </row>
    <row r="34" spans="1:3" ht="12.75">
      <c r="A34" t="s">
        <v>27</v>
      </c>
      <c r="B34" s="13">
        <f>B27/B2</f>
        <v>0.19475543478260868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2017-12-22T19:10:08Z</cp:lastPrinted>
  <dcterms:created xsi:type="dcterms:W3CDTF">2005-01-10T15:34:54Z</dcterms:created>
  <dcterms:modified xsi:type="dcterms:W3CDTF">2023-02-03T22:00:54Z</dcterms:modified>
  <cp:category/>
  <cp:version/>
  <cp:contentType/>
  <cp:contentStatus/>
</cp:coreProperties>
</file>