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<sst xmlns="http://schemas.openxmlformats.org/spreadsheetml/2006/main" count="571" uniqueCount="144">
  <si>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</si>
  <si>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</si>
  <si>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</si>
  <si>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</si>
  <si>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</si>
  <si>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</si>
  <si>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</si>
  <si>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</si>
  <si>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</si>
  <si>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</si>
  <si>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</si>
  <si>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</si>
  <si>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</si>
  <si>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</si>
  <si>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</si>
  <si>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</si>
  <si>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</si>
  <si>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</si>
  <si>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</si>
  <si>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</si>
  <si>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</si>
  <si>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</si>
  <si>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</si>
  <si>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</si>
  <si>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</si>
  <si>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</si>
  <si>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</si>
  <si>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</si>
  <si>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</si>
  <si>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</si>
  <si>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</si>
  <si>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</si>
  <si>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</si>
  <si>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</si>
  <si>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</si>
  <si>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</si>
  <si>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</si>
  <si>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</si>
  <si>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</si>
  <si>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</si>
  <si>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</si>
  <si>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</si>
  <si>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</si>
  <si>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</si>
  <si>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</si>
  <si>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</si>
  <si>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</si>
  <si>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</si>
  <si>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</si>
  <si>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</si>
  <si>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</si>
  <si>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</si>
  <si>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</si>
  <si>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</si>
  <si>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</si>
  <si>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</si>
  <si>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</si>
  <si>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</si>
  <si>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</si>
  <si>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</si>
  <si>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</si>
  <si>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</si>
  <si>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</si>
  <si>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</si>
  <si>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</si>
  <si>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</si>
  <si>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</si>
  <si>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</si>
  <si>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</si>
  <si>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</si>
  <si>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</si>
  <si>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</si>
  <si>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</si>
  <si>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</si>
  <si>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</si>
  <si>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</si>
  <si>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</si>
  <si>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</si>
  <si>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</si>
  <si>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</si>
  <si>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</si>
  <si>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</si>
  <si>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</si>
  <si>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</si>
  <si>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</si>
  <si>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</si>
  <si>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</si>
  <si>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</si>
  <si>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</si>
  <si>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</si>
  <si>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</si>
  <si>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</si>
  <si>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</si>
  <si>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</si>
  <si>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</si>
  <si>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</si>
  <si>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</si>
  <si>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</si>
  <si>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</si>
  <si>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</si>
  <si>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</si>
  <si>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</si>
  <si>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</si>
  <si>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</si>
  <si>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</si>
  <si>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</si>
  <si>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</si>
  <si>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</si>
  <si>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</si>
  <si>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</si>
  <si>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</si>
  <si>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</si>
  <si>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</si>
  <si>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</si>
  <si>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</si>
  <si>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</si>
  <si>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</si>
  <si>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</si>
  <si>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</si>
  <si>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</si>
  <si>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</si>
  <si>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</si>
  <si>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</si>
  <si>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</si>
  <si>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</si>
  <si>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</si>
  <si>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</si>
  <si>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</si>
  <si>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</si>
  <si>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</si>
  <si>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</si>
  <si>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</si>
  <si>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</si>
  <si>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</si>
  <si>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</si>
  <si>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</si>
  <si>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</si>
  <si>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</si>
  <si>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</si>
  <si>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</si>
  <si>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</si>
  <si>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Developed by: Ronald Haugen, NDSU Extension Service</t>
  </si>
  <si>
    <t>North Dakota 2023 Projected Crop Budgets - North Red River Valley</t>
  </si>
  <si>
    <t>Malt price, feed quality est. is $4.50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</si>
</sst>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5" t="s">
        <v>141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98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99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131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100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109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116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110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101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102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111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103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104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105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106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107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1380</v>
      </c>
      <c r="C2" s="68"/>
    </row>
    <row r="3" spans="1:3" ht="12.75">
      <c r="A3" t="s">
        <v>125</v>
      </c>
      <c r="B3" s="10">
        <v>0.353</v>
      </c>
      <c r="C3" s="68"/>
    </row>
    <row r="4" spans="1:3" ht="12.75">
      <c r="A4" t="s">
        <v>28</v>
      </c>
      <c r="B4" s="2">
        <f>B2*B3</f>
        <v>487.14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60.4</v>
      </c>
      <c r="C7" s="69"/>
    </row>
    <row r="8" spans="1:3" ht="12.75">
      <c r="A8" s="1" t="s">
        <v>9</v>
      </c>
      <c r="B8" s="11">
        <v>39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10</v>
      </c>
      <c r="C10" s="68" t="s">
        <v>121</v>
      </c>
    </row>
    <row r="11" spans="1:3" ht="12.75">
      <c r="A11" s="1" t="s">
        <v>12</v>
      </c>
      <c r="B11" s="11">
        <v>47.46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25.62</v>
      </c>
      <c r="C13" s="68"/>
    </row>
    <row r="14" spans="1:3" ht="12.75">
      <c r="A14" s="1" t="s">
        <v>14</v>
      </c>
      <c r="B14" s="11">
        <v>21.2</v>
      </c>
      <c r="C14" s="68"/>
    </row>
    <row r="15" spans="1:3" ht="12.75">
      <c r="A15" s="1" t="s">
        <v>15</v>
      </c>
      <c r="B15" s="11">
        <v>3.6</v>
      </c>
      <c r="C15" s="68"/>
    </row>
    <row r="16" spans="1:3" ht="12.75">
      <c r="A16" s="1" t="s">
        <v>16</v>
      </c>
      <c r="B16" s="11">
        <v>26.75</v>
      </c>
      <c r="C16" s="68"/>
    </row>
    <row r="17" spans="1:3" ht="12.75">
      <c r="A17" s="1" t="s">
        <v>17</v>
      </c>
      <c r="B17" s="12">
        <v>9.45</v>
      </c>
      <c r="C17" s="68"/>
    </row>
    <row r="18" spans="1:3" ht="12.75">
      <c r="A18" t="s">
        <v>2</v>
      </c>
      <c r="B18" s="2">
        <f>SUM(B7:B17)</f>
        <v>261.48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10.54</v>
      </c>
      <c r="C21" s="68"/>
    </row>
    <row r="22" spans="1:3" ht="12.75">
      <c r="A22" s="1" t="s">
        <v>19</v>
      </c>
      <c r="B22" s="7">
        <v>27.84</v>
      </c>
      <c r="C22" s="68"/>
    </row>
    <row r="23" spans="1:3" ht="12.75">
      <c r="A23" s="1" t="s">
        <v>20</v>
      </c>
      <c r="B23" s="7">
        <v>15.07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145.45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406.93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80.20999999999998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0.18947826086956523</v>
      </c>
      <c r="C32" s="68"/>
    </row>
    <row r="33" spans="1:3" ht="12.75">
      <c r="A33" t="s">
        <v>23</v>
      </c>
      <c r="B33" s="13">
        <f>B25/B2</f>
        <v>0.10539855072463768</v>
      </c>
      <c r="C33" s="68"/>
    </row>
    <row r="34" spans="1:3" ht="12.75">
      <c r="A34" t="s">
        <v>27</v>
      </c>
      <c r="B34" s="13">
        <f>B27/B2</f>
        <v>0.2948768115942029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1910</v>
      </c>
      <c r="C2" s="68"/>
    </row>
    <row r="3" spans="1:3" ht="12.75">
      <c r="A3" t="s">
        <v>125</v>
      </c>
      <c r="B3" s="10">
        <v>0.257</v>
      </c>
      <c r="C3" s="68"/>
    </row>
    <row r="4" spans="1:3" ht="12.75">
      <c r="A4" t="s">
        <v>28</v>
      </c>
      <c r="B4" s="2">
        <f>B2*B3</f>
        <v>490.87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74</v>
      </c>
      <c r="C7" s="68"/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 t="s">
        <v>122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120.85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23.67</v>
      </c>
      <c r="C13" s="68"/>
    </row>
    <row r="14" spans="1:3" ht="12.75">
      <c r="A14" s="1" t="s">
        <v>14</v>
      </c>
      <c r="B14" s="11">
        <v>20.49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10.73</v>
      </c>
      <c r="C17" s="68"/>
    </row>
    <row r="18" spans="1:3" ht="12.75">
      <c r="A18" t="s">
        <v>2</v>
      </c>
      <c r="B18" s="2">
        <f>SUM(B7:B17)</f>
        <v>296.99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9.53</v>
      </c>
      <c r="C21" s="68"/>
    </row>
    <row r="22" spans="1:3" ht="12.75">
      <c r="A22" s="1" t="s">
        <v>19</v>
      </c>
      <c r="B22" s="7">
        <v>24.84</v>
      </c>
      <c r="C22" s="68"/>
    </row>
    <row r="23" spans="1:3" ht="12.75">
      <c r="A23" s="1" t="s">
        <v>20</v>
      </c>
      <c r="B23" s="7">
        <v>12.32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138.69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435.68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55.19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0.15549214659685864</v>
      </c>
      <c r="C32" s="68"/>
    </row>
    <row r="33" spans="1:3" ht="12.75">
      <c r="A33" t="s">
        <v>23</v>
      </c>
      <c r="B33" s="13">
        <f>B25/B2</f>
        <v>0.07261256544502617</v>
      </c>
      <c r="C33" s="68"/>
    </row>
    <row r="34" spans="1:3" ht="12.75">
      <c r="A34" t="s">
        <v>27</v>
      </c>
      <c r="B34" s="13">
        <f>B27/B2</f>
        <v>0.22810471204188482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8"/>
    </row>
    <row r="3" spans="1:3" ht="12.75">
      <c r="A3" t="s">
        <v>125</v>
      </c>
      <c r="B3" s="10">
        <v>14.15</v>
      </c>
      <c r="C3" s="68"/>
    </row>
    <row r="4" spans="1:3" ht="12.75">
      <c r="A4" t="s">
        <v>28</v>
      </c>
      <c r="B4" s="2">
        <f>B2*B3</f>
        <v>325.45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30</v>
      </c>
      <c r="C7" s="68"/>
    </row>
    <row r="8" spans="1:3" ht="12.75">
      <c r="A8" s="1" t="s">
        <v>9</v>
      </c>
      <c r="B8" s="11">
        <v>34.3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46.23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26.52</v>
      </c>
      <c r="C13" s="68"/>
    </row>
    <row r="14" spans="1:3" ht="12.75">
      <c r="A14" s="1" t="s">
        <v>14</v>
      </c>
      <c r="B14" s="11">
        <v>23.22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1.75</v>
      </c>
      <c r="C16" s="68"/>
    </row>
    <row r="17" spans="1:3" ht="12.75">
      <c r="A17" s="1" t="s">
        <v>17</v>
      </c>
      <c r="B17" s="12">
        <v>6.64</v>
      </c>
      <c r="C17" s="68"/>
    </row>
    <row r="18" spans="1:3" ht="12.75">
      <c r="A18" t="s">
        <v>2</v>
      </c>
      <c r="B18" s="2">
        <f>SUM(B7:B17)</f>
        <v>183.66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10.01</v>
      </c>
      <c r="C21" s="68"/>
    </row>
    <row r="22" spans="1:3" ht="12.75">
      <c r="A22" s="1" t="s">
        <v>19</v>
      </c>
      <c r="B22" s="7">
        <v>26.79</v>
      </c>
      <c r="C22" s="68"/>
    </row>
    <row r="23" spans="1:3" ht="12.75">
      <c r="A23" s="1" t="s">
        <v>20</v>
      </c>
      <c r="B23" s="7">
        <v>14.13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142.93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326.59000000000003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-1.1400000000000432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7.985217391304348</v>
      </c>
      <c r="C32" s="68"/>
    </row>
    <row r="33" spans="1:3" ht="12.75">
      <c r="A33" t="s">
        <v>23</v>
      </c>
      <c r="B33" s="2">
        <f>B25/B2</f>
        <v>6.214347826086957</v>
      </c>
      <c r="C33" s="68"/>
    </row>
    <row r="34" spans="1:3" ht="12.75">
      <c r="A34" t="s">
        <v>27</v>
      </c>
      <c r="B34" s="2">
        <f>B27/B2</f>
        <v>14.199565217391307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42</v>
      </c>
      <c r="C2" s="68"/>
    </row>
    <row r="3" spans="1:3" ht="12.75">
      <c r="A3" t="s">
        <v>125</v>
      </c>
      <c r="B3" s="12">
        <v>9</v>
      </c>
      <c r="C3" s="68"/>
    </row>
    <row r="4" spans="1:3" ht="12.75">
      <c r="A4" t="s">
        <v>28</v>
      </c>
      <c r="B4" s="2">
        <f>B2*B3</f>
        <v>378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</v>
      </c>
      <c r="C7" s="68"/>
    </row>
    <row r="8" spans="1:3" ht="12.75">
      <c r="A8" s="1" t="s">
        <v>9</v>
      </c>
      <c r="B8" s="11">
        <v>42.5</v>
      </c>
      <c r="C8" s="68"/>
    </row>
    <row r="9" spans="1:3" ht="12.75">
      <c r="A9" s="1" t="s">
        <v>24</v>
      </c>
      <c r="B9" s="11">
        <v>3</v>
      </c>
      <c r="C9" s="68" t="s">
        <v>128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11.81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26.34</v>
      </c>
      <c r="C13" s="68"/>
    </row>
    <row r="14" spans="1:3" ht="12.75">
      <c r="A14" s="1" t="s">
        <v>14</v>
      </c>
      <c r="B14" s="11">
        <v>23.2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6.25</v>
      </c>
      <c r="C16" s="68" t="s">
        <v>129</v>
      </c>
    </row>
    <row r="17" spans="1:3" ht="12.75">
      <c r="A17" s="1" t="s">
        <v>17</v>
      </c>
      <c r="B17" s="12">
        <v>6.87</v>
      </c>
      <c r="C17" s="68"/>
    </row>
    <row r="18" spans="1:3" ht="12.75">
      <c r="A18" t="s">
        <v>2</v>
      </c>
      <c r="B18" s="2">
        <f>SUM(B7:B17)</f>
        <v>189.97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10.24</v>
      </c>
      <c r="C21" s="68"/>
    </row>
    <row r="22" spans="1:3" ht="12.75">
      <c r="A22" s="1" t="s">
        <v>19</v>
      </c>
      <c r="B22" s="7">
        <v>27.76</v>
      </c>
      <c r="C22" s="68"/>
    </row>
    <row r="23" spans="1:3" ht="12.75">
      <c r="A23" s="1" t="s">
        <v>20</v>
      </c>
      <c r="B23" s="7">
        <v>14.21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144.21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334.18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43.81999999999999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4.523095238095238</v>
      </c>
      <c r="C32" s="68"/>
    </row>
    <row r="33" spans="1:3" ht="12.75">
      <c r="A33" t="s">
        <v>23</v>
      </c>
      <c r="B33" s="2">
        <f>B25/B2</f>
        <v>3.4335714285714287</v>
      </c>
      <c r="C33" s="68"/>
    </row>
    <row r="34" spans="1:3" ht="12.75">
      <c r="A34" t="s">
        <v>27</v>
      </c>
      <c r="B34" s="2">
        <f>B27/B2</f>
        <v>7.956666666666667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8"/>
    </row>
    <row r="3" spans="1:3" ht="12.75">
      <c r="A3" t="s">
        <v>125</v>
      </c>
      <c r="B3" s="12">
        <v>3.03</v>
      </c>
      <c r="C3" s="68"/>
    </row>
    <row r="4" spans="1:3" ht="12.75">
      <c r="A4" t="s">
        <v>28</v>
      </c>
      <c r="B4" s="2">
        <f>B2*B3</f>
        <v>324.21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6.5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119.82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33.61</v>
      </c>
      <c r="C13" s="68"/>
    </row>
    <row r="14" spans="1:3" ht="12.75">
      <c r="A14" s="1" t="s">
        <v>14</v>
      </c>
      <c r="B14" s="11">
        <v>24.35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8.66</v>
      </c>
      <c r="C17" s="68"/>
    </row>
    <row r="18" spans="1:3" ht="12.75">
      <c r="A18" t="s">
        <v>2</v>
      </c>
      <c r="B18" s="2">
        <f>SUM(B7:B17)</f>
        <v>239.69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11.37</v>
      </c>
      <c r="C21" s="68"/>
    </row>
    <row r="22" spans="1:3" ht="12.75">
      <c r="A22" s="1" t="s">
        <v>19</v>
      </c>
      <c r="B22" s="7">
        <v>29.44</v>
      </c>
      <c r="C22" s="68"/>
    </row>
    <row r="23" spans="1:3" ht="12.75">
      <c r="A23" s="1" t="s">
        <v>20</v>
      </c>
      <c r="B23" s="7">
        <v>15.54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148.35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388.03999999999996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-63.829999999999984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2.2400934579439253</v>
      </c>
      <c r="C32" s="68"/>
    </row>
    <row r="33" spans="1:3" ht="12.75">
      <c r="A33" t="s">
        <v>23</v>
      </c>
      <c r="B33" s="2">
        <f>B25/B2</f>
        <v>1.386448598130841</v>
      </c>
      <c r="C33" s="68"/>
    </row>
    <row r="34" spans="1:3" ht="12.75">
      <c r="A34" t="s">
        <v>27</v>
      </c>
      <c r="B34" s="2">
        <f>B27/B2</f>
        <v>3.626542056074766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850</v>
      </c>
      <c r="C2" s="68"/>
    </row>
    <row r="3" spans="1:3" ht="12.75">
      <c r="A3" t="s">
        <v>125</v>
      </c>
      <c r="B3" s="10">
        <v>0.55</v>
      </c>
      <c r="C3" s="68"/>
    </row>
    <row r="4" spans="1:3" ht="12.75">
      <c r="A4" t="s">
        <v>28</v>
      </c>
      <c r="B4" s="2">
        <f>B2*B3</f>
        <v>467.50000000000006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11.76</v>
      </c>
      <c r="C7" s="68"/>
    </row>
    <row r="8" spans="1:3" ht="12.75">
      <c r="A8" s="1" t="s">
        <v>9</v>
      </c>
      <c r="B8" s="11">
        <v>19.4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123</v>
      </c>
    </row>
    <row r="11" spans="1:3" ht="12.75">
      <c r="A11" s="1" t="s">
        <v>12</v>
      </c>
      <c r="B11" s="11">
        <v>35.39</v>
      </c>
      <c r="C11" s="68"/>
    </row>
    <row r="12" spans="1:3" ht="12.75">
      <c r="A12" s="1" t="s">
        <v>11</v>
      </c>
      <c r="B12" s="11">
        <v>0</v>
      </c>
      <c r="C12" s="68" t="s">
        <v>132</v>
      </c>
    </row>
    <row r="13" spans="1:3" ht="12.75">
      <c r="A13" s="1" t="s">
        <v>13</v>
      </c>
      <c r="B13" s="11">
        <v>21.85</v>
      </c>
      <c r="C13" s="68"/>
    </row>
    <row r="14" spans="1:3" ht="12.75">
      <c r="A14" s="1" t="s">
        <v>14</v>
      </c>
      <c r="B14" s="11">
        <v>19.66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1.75</v>
      </c>
      <c r="C16" s="68"/>
    </row>
    <row r="17" spans="1:3" ht="12.75">
      <c r="A17" s="1" t="s">
        <v>17</v>
      </c>
      <c r="B17" s="12">
        <v>4.34</v>
      </c>
      <c r="C17" s="68"/>
    </row>
    <row r="18" spans="1:3" ht="12.75">
      <c r="A18" t="s">
        <v>2</v>
      </c>
      <c r="B18" s="2">
        <f>SUM(B7:B17)</f>
        <v>120.15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9.12</v>
      </c>
      <c r="C21" s="68"/>
    </row>
    <row r="22" spans="1:3" ht="12.75">
      <c r="A22" s="1" t="s">
        <v>19</v>
      </c>
      <c r="B22" s="7">
        <v>22.05</v>
      </c>
      <c r="C22" s="68"/>
    </row>
    <row r="23" spans="1:3" ht="12.75">
      <c r="A23" s="1" t="s">
        <v>20</v>
      </c>
      <c r="B23" s="7">
        <v>11.74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134.91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255.06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212.44000000000005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0.1413529411764706</v>
      </c>
      <c r="C32" s="68"/>
    </row>
    <row r="33" spans="1:3" ht="12.75">
      <c r="A33" t="s">
        <v>23</v>
      </c>
      <c r="B33" s="13">
        <f>B25/B2</f>
        <v>0.15871764705882352</v>
      </c>
      <c r="C33" s="68"/>
    </row>
    <row r="34" spans="1:3" ht="12.75">
      <c r="A34" t="s">
        <v>27</v>
      </c>
      <c r="B34" s="13">
        <f>B27/B2</f>
        <v>0.30007058823529414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114</v>
      </c>
      <c r="B1" s="23" t="s">
        <v>0</v>
      </c>
      <c r="C1" s="70" t="s">
        <v>30</v>
      </c>
    </row>
    <row r="2" spans="1:3" ht="12.75">
      <c r="A2" t="s">
        <v>29</v>
      </c>
      <c r="B2" s="9">
        <v>65</v>
      </c>
      <c r="C2" s="68"/>
    </row>
    <row r="3" spans="1:3" ht="12.75">
      <c r="A3" t="s">
        <v>125</v>
      </c>
      <c r="B3" s="10">
        <v>7.17</v>
      </c>
      <c r="C3" s="68"/>
    </row>
    <row r="4" spans="1:3" ht="12.75">
      <c r="A4" t="s">
        <v>28</v>
      </c>
      <c r="B4" s="2">
        <f>B2*B3</f>
        <v>466.05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17.55</v>
      </c>
      <c r="C7" s="68"/>
    </row>
    <row r="8" spans="1:3" ht="12.75">
      <c r="A8" s="1" t="s">
        <v>9</v>
      </c>
      <c r="B8" s="11">
        <v>34</v>
      </c>
      <c r="C8" s="68"/>
    </row>
    <row r="9" spans="1:3" ht="12.75">
      <c r="A9" s="1" t="s">
        <v>24</v>
      </c>
      <c r="B9" s="11">
        <v>10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141.37</v>
      </c>
      <c r="C11" s="68"/>
    </row>
    <row r="12" spans="1:3" ht="12.75">
      <c r="A12" s="1" t="s">
        <v>11</v>
      </c>
      <c r="B12" s="11">
        <v>8</v>
      </c>
      <c r="C12" s="68"/>
    </row>
    <row r="13" spans="1:3" ht="12.75">
      <c r="A13" s="1" t="s">
        <v>13</v>
      </c>
      <c r="B13" s="11">
        <v>25.81</v>
      </c>
      <c r="C13" s="68"/>
    </row>
    <row r="14" spans="1:3" ht="12.75">
      <c r="A14" s="1" t="s">
        <v>14</v>
      </c>
      <c r="B14" s="11">
        <v>21.24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</v>
      </c>
      <c r="C17" s="68"/>
    </row>
    <row r="18" spans="1:3" ht="12.75">
      <c r="A18" t="s">
        <v>2</v>
      </c>
      <c r="B18" s="2">
        <f>SUM(B7:B17)</f>
        <v>276.72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10.05</v>
      </c>
      <c r="C21" s="68"/>
    </row>
    <row r="22" spans="1:3" ht="12.75">
      <c r="A22" s="1" t="s">
        <v>19</v>
      </c>
      <c r="B22" s="7">
        <v>25.48</v>
      </c>
      <c r="C22" s="68"/>
    </row>
    <row r="23" spans="1:3" ht="12.75">
      <c r="A23" s="1" t="s">
        <v>20</v>
      </c>
      <c r="B23" s="7">
        <v>12.95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140.48000000000002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417.20000000000005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48.849999999999966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4.25723076923077</v>
      </c>
      <c r="C32" s="68"/>
    </row>
    <row r="33" spans="1:3" ht="12.75">
      <c r="A33" t="s">
        <v>23</v>
      </c>
      <c r="B33" s="13">
        <f>B25/B2</f>
        <v>2.1612307692307695</v>
      </c>
      <c r="C33" s="68"/>
    </row>
    <row r="34" spans="1:3" ht="12.75">
      <c r="A34" t="s">
        <v>27</v>
      </c>
      <c r="B34" s="13">
        <f>B27/B2</f>
        <v>6.418461538461539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138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38" t="s">
        <v>88</v>
      </c>
      <c r="E2" s="45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31" t="s">
        <v>47</v>
      </c>
      <c r="B3" s="36">
        <f>HRSW!B4</f>
        <v>477.31</v>
      </c>
      <c r="C3" s="36">
        <f>HRSW!B18</f>
        <v>285.44</v>
      </c>
      <c r="D3" s="16">
        <f>B3-C3</f>
        <v>191.87</v>
      </c>
      <c r="E3" s="18">
        <v>1000</v>
      </c>
      <c r="F3" s="19">
        <f aca="true" t="shared" si="0" ref="F3:F16">B3*E3</f>
        <v>477310</v>
      </c>
      <c r="G3" s="19">
        <f aca="true" t="shared" si="1" ref="G3:G16">E3*C3</f>
        <v>285440</v>
      </c>
      <c r="H3" s="32">
        <f>F3-G3</f>
        <v>191870</v>
      </c>
    </row>
    <row r="4" spans="1:8" ht="12.75">
      <c r="A4" s="31" t="s">
        <v>48</v>
      </c>
      <c r="B4" s="36">
        <f>Durum!B4</f>
        <v>518.13</v>
      </c>
      <c r="C4" s="36">
        <f>Durum!B18</f>
        <v>288.77000000000004</v>
      </c>
      <c r="D4" s="16">
        <f aca="true" t="shared" si="2" ref="D4:D16">B4-C4</f>
        <v>229.35999999999996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458.66</v>
      </c>
      <c r="C5" s="36">
        <f>Barley!B18</f>
        <v>236.05</v>
      </c>
      <c r="D5" s="16">
        <f t="shared" si="2"/>
        <v>222.61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729.75</v>
      </c>
      <c r="C6" s="36">
        <f>Corn!B18</f>
        <v>431.5400000000001</v>
      </c>
      <c r="D6" s="16">
        <f t="shared" si="2"/>
        <v>298.2099999999999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417.18</v>
      </c>
      <c r="C7" s="36">
        <f>Soyb!B18</f>
        <v>183.77999999999997</v>
      </c>
      <c r="D7" s="16">
        <f t="shared" si="2"/>
        <v>233.40000000000003</v>
      </c>
      <c r="E7" s="18">
        <v>1000</v>
      </c>
      <c r="F7" s="19">
        <f t="shared" si="0"/>
        <v>417180</v>
      </c>
      <c r="G7" s="19">
        <f t="shared" si="1"/>
        <v>183779.99999999997</v>
      </c>
      <c r="H7" s="32">
        <f t="shared" si="3"/>
        <v>233400.00000000003</v>
      </c>
    </row>
    <row r="8" spans="1:8" ht="12.75">
      <c r="A8" s="31" t="s">
        <v>73</v>
      </c>
      <c r="B8" s="36">
        <f>Drybean!B4</f>
        <v>590.4</v>
      </c>
      <c r="C8" s="36">
        <f>Drybean!B18</f>
        <v>298.6</v>
      </c>
      <c r="D8" s="16">
        <f t="shared" si="2"/>
        <v>291.79999999999995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435.96</v>
      </c>
      <c r="C9" s="36">
        <f>Oil_SF!B18</f>
        <v>239.34999999999997</v>
      </c>
      <c r="D9" s="16">
        <f t="shared" si="2"/>
        <v>196.61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487.14</v>
      </c>
      <c r="C10" s="36">
        <f>Conf_SF!B18</f>
        <v>261.48</v>
      </c>
      <c r="D10" s="16">
        <f t="shared" si="2"/>
        <v>225.65999999999997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490.87</v>
      </c>
      <c r="C11" s="36">
        <f>Canola!B18</f>
        <v>296.99</v>
      </c>
      <c r="D11" s="16">
        <f t="shared" si="2"/>
        <v>193.88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325.45</v>
      </c>
      <c r="C12" s="36">
        <f>Flax!B18</f>
        <v>183.66</v>
      </c>
      <c r="D12" s="16">
        <f t="shared" si="2"/>
        <v>141.79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378</v>
      </c>
      <c r="C13" s="36">
        <f>Peas!B18</f>
        <v>189.97</v>
      </c>
      <c r="D13" s="16">
        <f t="shared" si="2"/>
        <v>188.03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324.21</v>
      </c>
      <c r="C14" s="36">
        <f>Oats!B18</f>
        <v>239.69</v>
      </c>
      <c r="D14" s="16">
        <f t="shared" si="2"/>
        <v>84.51999999999998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467.50000000000006</v>
      </c>
      <c r="C15" s="36">
        <f>Mustard!B18</f>
        <v>120.15</v>
      </c>
      <c r="D15" s="16">
        <f t="shared" si="2"/>
        <v>347.35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113</v>
      </c>
      <c r="B16" s="36">
        <f>'Wint.Wht'!B4</f>
        <v>466.05</v>
      </c>
      <c r="C16" s="36">
        <f>'Wint.Wht'!B18</f>
        <v>276.72</v>
      </c>
      <c r="D16" s="37">
        <f t="shared" si="2"/>
        <v>189.32999999999998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894490</v>
      </c>
      <c r="G17" s="20">
        <f>SUM(G3:G16)</f>
        <v>469220</v>
      </c>
      <c r="H17" s="34">
        <f>SUM(H3:H16)</f>
        <v>425270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4" t="s">
        <v>46</v>
      </c>
      <c r="D19" s="84"/>
      <c r="E19" s="84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5" t="s">
        <v>28</v>
      </c>
      <c r="B21" s="82"/>
      <c r="C21" s="19">
        <f>F17</f>
        <v>894490</v>
      </c>
      <c r="D21" s="4"/>
      <c r="E21" s="82" t="s">
        <v>63</v>
      </c>
      <c r="F21" s="82"/>
      <c r="G21" s="19">
        <f>G17</f>
        <v>469220</v>
      </c>
      <c r="H21" s="57"/>
      <c r="N21" s="4"/>
    </row>
    <row r="22" spans="1:8" ht="12.75">
      <c r="A22" s="86" t="s">
        <v>136</v>
      </c>
      <c r="B22" s="83"/>
      <c r="C22" s="18">
        <v>0</v>
      </c>
      <c r="D22" s="58" t="s">
        <v>65</v>
      </c>
      <c r="E22" s="83" t="s">
        <v>90</v>
      </c>
      <c r="F22" s="83"/>
      <c r="G22" s="18">
        <v>51300</v>
      </c>
      <c r="H22" s="59" t="s">
        <v>65</v>
      </c>
    </row>
    <row r="23" spans="1:11" ht="12.75">
      <c r="A23" s="80"/>
      <c r="B23" s="81"/>
      <c r="C23" s="18">
        <v>0</v>
      </c>
      <c r="D23" s="4"/>
      <c r="E23" s="83" t="s">
        <v>62</v>
      </c>
      <c r="F23" s="83"/>
      <c r="G23" s="18">
        <v>184000</v>
      </c>
      <c r="H23" s="60"/>
      <c r="K23" s="64"/>
    </row>
    <row r="24" spans="1:8" ht="12.75">
      <c r="A24" s="80"/>
      <c r="B24" s="81"/>
      <c r="C24" s="18">
        <v>0</v>
      </c>
      <c r="D24" s="4"/>
      <c r="E24" s="83" t="s">
        <v>89</v>
      </c>
      <c r="F24" s="83"/>
      <c r="G24" s="18">
        <v>0</v>
      </c>
      <c r="H24" s="60"/>
    </row>
    <row r="25" spans="1:8" ht="12.75">
      <c r="A25" s="80"/>
      <c r="B25" s="81"/>
      <c r="C25" s="18">
        <v>0</v>
      </c>
      <c r="D25" s="4"/>
      <c r="E25" s="83" t="s">
        <v>64</v>
      </c>
      <c r="F25" s="83"/>
      <c r="G25" s="18">
        <v>0</v>
      </c>
      <c r="H25" s="60"/>
    </row>
    <row r="26" spans="1:8" ht="12.75">
      <c r="A26" s="80"/>
      <c r="B26" s="81"/>
      <c r="C26" s="18">
        <v>0</v>
      </c>
      <c r="D26" s="4"/>
      <c r="E26" s="81" t="s">
        <v>135</v>
      </c>
      <c r="F26" s="81"/>
      <c r="G26" s="18">
        <v>0</v>
      </c>
      <c r="H26" s="60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0"/>
    </row>
    <row r="28" spans="1:8" ht="12.75">
      <c r="A28" s="80" t="s">
        <v>72</v>
      </c>
      <c r="B28" s="81"/>
      <c r="C28" s="22">
        <v>0</v>
      </c>
      <c r="D28" s="61"/>
      <c r="E28" s="81" t="s">
        <v>71</v>
      </c>
      <c r="F28" s="81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894490</v>
      </c>
      <c r="D29" s="4"/>
      <c r="E29" s="4" t="s">
        <v>61</v>
      </c>
      <c r="F29" s="4"/>
      <c r="G29" s="29">
        <f>SUM(G21:G28)</f>
        <v>718820</v>
      </c>
      <c r="H29" s="57"/>
    </row>
    <row r="30" spans="1:8" ht="12.75">
      <c r="A30" s="62" t="s">
        <v>112</v>
      </c>
      <c r="B30" s="3"/>
      <c r="C30" s="3"/>
      <c r="D30" s="3"/>
      <c r="E30" s="3"/>
      <c r="F30" s="3"/>
      <c r="G30" s="65">
        <f>C29-G29</f>
        <v>175670</v>
      </c>
      <c r="H30" s="63"/>
    </row>
    <row r="31" ht="12.75">
      <c r="G31" s="6"/>
    </row>
    <row r="32" spans="1:8" ht="12.75">
      <c r="A32" s="67" t="s">
        <v>124</v>
      </c>
      <c r="B32" s="79"/>
      <c r="C32" s="79"/>
      <c r="D32" s="79"/>
      <c r="E32" s="79"/>
      <c r="F32" s="48" t="s">
        <v>117</v>
      </c>
      <c r="G32" s="78"/>
      <c r="H32" s="78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77" t="s">
        <v>118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12.7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32000</v>
      </c>
      <c r="C41" s="29">
        <f>$E3*HRSW!$B8</f>
        <v>30900</v>
      </c>
      <c r="D41" s="29">
        <f>$E3*HRSW!$B9</f>
        <v>18500</v>
      </c>
      <c r="E41" s="29">
        <f>$E3*HRSW!$B10</f>
        <v>0</v>
      </c>
      <c r="F41" s="29">
        <f>$E3*HRSW!$B11</f>
        <v>126230</v>
      </c>
      <c r="G41" s="29">
        <f>$E3*HRSW!$B12</f>
        <v>8000</v>
      </c>
      <c r="H41" s="29">
        <f>$E3*HRSW!$B13</f>
        <v>28010</v>
      </c>
      <c r="I41" s="29">
        <f>$E3*HRSW!$B14</f>
        <v>22730</v>
      </c>
      <c r="J41" s="29">
        <f>$E3*HRSW!$B15</f>
        <v>0</v>
      </c>
      <c r="K41" s="29">
        <f>$E3*HRSW!$B16</f>
        <v>8750</v>
      </c>
      <c r="L41" s="30">
        <f>$E3*HRSW!$B17</f>
        <v>10320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65800</v>
      </c>
      <c r="C45" s="19">
        <f>$E7*Soyb!$B8</f>
        <v>50400</v>
      </c>
      <c r="D45" s="19">
        <f>$E7*Soyb!$B9</f>
        <v>0</v>
      </c>
      <c r="E45" s="19">
        <f>$E7*Soyb!$B10</f>
        <v>4000</v>
      </c>
      <c r="F45" s="19">
        <f>$E7*Soyb!$B11</f>
        <v>3890</v>
      </c>
      <c r="G45" s="19">
        <f>$E7*Soyb!$B12</f>
        <v>7500</v>
      </c>
      <c r="H45" s="19">
        <f>$E7*Soyb!$B13</f>
        <v>22880</v>
      </c>
      <c r="I45" s="19">
        <f>$E7*Soyb!$B14</f>
        <v>20920</v>
      </c>
      <c r="J45" s="19">
        <f>$E7*Soyb!$B15</f>
        <v>0</v>
      </c>
      <c r="K45" s="19">
        <f>$E7*Soyb!$B16</f>
        <v>1750</v>
      </c>
      <c r="L45" s="32">
        <f>$E7*Soyb!$B17</f>
        <v>6640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97800</v>
      </c>
      <c r="C55" s="20">
        <f aca="true" t="shared" si="4" ref="C55:L55">SUM(C41:C54)</f>
        <v>81300</v>
      </c>
      <c r="D55" s="20">
        <f t="shared" si="4"/>
        <v>18500</v>
      </c>
      <c r="E55" s="20">
        <f t="shared" si="4"/>
        <v>4000</v>
      </c>
      <c r="F55" s="20">
        <f t="shared" si="4"/>
        <v>130120</v>
      </c>
      <c r="G55" s="20">
        <f t="shared" si="4"/>
        <v>15500</v>
      </c>
      <c r="H55" s="20">
        <f t="shared" si="4"/>
        <v>50890</v>
      </c>
      <c r="I55" s="20">
        <f t="shared" si="4"/>
        <v>43650</v>
      </c>
      <c r="J55" s="20">
        <f t="shared" si="4"/>
        <v>0</v>
      </c>
      <c r="K55" s="20">
        <f t="shared" si="4"/>
        <v>10500</v>
      </c>
      <c r="L55" s="34">
        <f t="shared" si="4"/>
        <v>16960</v>
      </c>
    </row>
    <row r="56" spans="1:12" ht="12.75">
      <c r="A56" s="33" t="s">
        <v>86</v>
      </c>
      <c r="B56" s="20"/>
      <c r="C56" s="34"/>
      <c r="D56" s="35">
        <f>SUM(B55:L55)</f>
        <v>469220</v>
      </c>
      <c r="E56" s="21"/>
      <c r="F56" s="21"/>
      <c r="G56" s="21"/>
      <c r="H56" s="21"/>
      <c r="I56" s="21"/>
      <c r="J56" s="21"/>
      <c r="K56" s="21"/>
      <c r="L56" s="21"/>
    </row>
  </sheetData>
  <sheetProtection sheet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59</v>
      </c>
      <c r="C2" s="68"/>
    </row>
    <row r="3" spans="1:3" ht="12.75">
      <c r="A3" t="s">
        <v>125</v>
      </c>
      <c r="B3" s="12">
        <v>8.09</v>
      </c>
      <c r="C3" s="68"/>
    </row>
    <row r="4" spans="1:3" ht="12.75">
      <c r="A4" t="s">
        <v>28</v>
      </c>
      <c r="B4" s="2">
        <f>B2*B3</f>
        <v>477.31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32</v>
      </c>
      <c r="C7" s="68"/>
    </row>
    <row r="8" spans="1:3" ht="12.75">
      <c r="A8" s="1" t="s">
        <v>9</v>
      </c>
      <c r="B8" s="11">
        <v>30.9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126.23</v>
      </c>
      <c r="C11" s="68"/>
    </row>
    <row r="12" spans="1:3" ht="12.75">
      <c r="A12" s="1" t="s">
        <v>11</v>
      </c>
      <c r="B12" s="11">
        <v>8</v>
      </c>
      <c r="C12" s="68"/>
    </row>
    <row r="13" spans="1:3" ht="12.75">
      <c r="A13" s="1" t="s">
        <v>13</v>
      </c>
      <c r="B13" s="11">
        <v>28.01</v>
      </c>
      <c r="C13" s="68"/>
    </row>
    <row r="14" spans="1:3" ht="12.75">
      <c r="A14" s="1" t="s">
        <v>14</v>
      </c>
      <c r="B14" s="11">
        <v>22.73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10.32</v>
      </c>
      <c r="C17" s="68"/>
    </row>
    <row r="18" spans="1:3" ht="12.75">
      <c r="A18" t="s">
        <v>2</v>
      </c>
      <c r="B18" s="2">
        <f>SUM(B7:B17)</f>
        <v>285.44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10.34</v>
      </c>
      <c r="C21" s="68"/>
    </row>
    <row r="22" spans="1:3" ht="12.75">
      <c r="A22" s="1" t="s">
        <v>19</v>
      </c>
      <c r="B22" s="7">
        <v>26.76</v>
      </c>
      <c r="C22" s="68"/>
    </row>
    <row r="23" spans="1:3" ht="12.75">
      <c r="A23" s="1" t="s">
        <v>20</v>
      </c>
      <c r="B23" s="7">
        <v>14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143.1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428.53999999999996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3">
        <f>B4-B27</f>
        <v>48.77000000000004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4.837966101694915</v>
      </c>
      <c r="C32" s="68"/>
    </row>
    <row r="33" spans="1:3" ht="12.75">
      <c r="A33" t="s">
        <v>23</v>
      </c>
      <c r="B33" s="2">
        <f>B25/B2</f>
        <v>2.425423728813559</v>
      </c>
      <c r="C33" s="68"/>
    </row>
    <row r="34" spans="1:3" ht="12.75">
      <c r="A34" t="s">
        <v>27</v>
      </c>
      <c r="B34" s="2">
        <f>B27/B2</f>
        <v>7.263389830508474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57</v>
      </c>
      <c r="C2" s="68"/>
    </row>
    <row r="3" spans="1:3" ht="12.75">
      <c r="A3" t="s">
        <v>125</v>
      </c>
      <c r="B3" s="12">
        <v>9.09</v>
      </c>
      <c r="C3" s="68" t="s">
        <v>115</v>
      </c>
    </row>
    <row r="4" spans="1:3" ht="12.75">
      <c r="A4" t="s">
        <v>28</v>
      </c>
      <c r="B4" s="2">
        <f>B2*B3</f>
        <v>518.13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36</v>
      </c>
      <c r="C7" s="68"/>
    </row>
    <row r="8" spans="1:3" ht="12.75">
      <c r="A8" s="1" t="s">
        <v>9</v>
      </c>
      <c r="B8" s="11">
        <v>30.9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121.18</v>
      </c>
      <c r="C11" s="68"/>
    </row>
    <row r="12" spans="1:3" ht="12.75">
      <c r="A12" s="1" t="s">
        <v>11</v>
      </c>
      <c r="B12" s="11">
        <v>12.5</v>
      </c>
      <c r="C12" s="68"/>
    </row>
    <row r="13" spans="1:3" ht="12.75">
      <c r="A13" s="1" t="s">
        <v>13</v>
      </c>
      <c r="B13" s="11">
        <v>27.83</v>
      </c>
      <c r="C13" s="68"/>
    </row>
    <row r="14" spans="1:3" ht="12.75">
      <c r="A14" s="1" t="s">
        <v>14</v>
      </c>
      <c r="B14" s="11">
        <v>22.67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10.44</v>
      </c>
      <c r="C17" s="68"/>
    </row>
    <row r="18" spans="1:3" ht="12.75">
      <c r="A18" t="s">
        <v>2</v>
      </c>
      <c r="B18" s="2">
        <f>SUM(B7:B17)</f>
        <v>288.77000000000004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10.3</v>
      </c>
      <c r="C21" s="68"/>
    </row>
    <row r="22" spans="1:3" ht="12.75">
      <c r="A22" s="1" t="s">
        <v>19</v>
      </c>
      <c r="B22" s="7">
        <v>26.64</v>
      </c>
      <c r="C22" s="68"/>
    </row>
    <row r="23" spans="1:3" ht="12.75">
      <c r="A23" s="1" t="s">
        <v>20</v>
      </c>
      <c r="B23" s="7">
        <v>13.94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142.88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431.65000000000003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86.47999999999996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5.066140350877194</v>
      </c>
      <c r="C32" s="68"/>
    </row>
    <row r="33" spans="1:3" ht="12.75">
      <c r="A33" t="s">
        <v>23</v>
      </c>
      <c r="B33" s="2">
        <f>B25/B2</f>
        <v>2.5066666666666664</v>
      </c>
      <c r="C33" s="68"/>
    </row>
    <row r="34" spans="1:3" ht="12.75">
      <c r="A34" t="s">
        <v>27</v>
      </c>
      <c r="B34" s="2">
        <f>B27/B2</f>
        <v>7.572807017543861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71</v>
      </c>
      <c r="C2" s="68"/>
    </row>
    <row r="3" spans="1:3" ht="12.75">
      <c r="A3" t="s">
        <v>125</v>
      </c>
      <c r="B3" s="12">
        <v>6.46</v>
      </c>
      <c r="C3" s="69" t="s">
        <v>143</v>
      </c>
    </row>
    <row r="4" spans="1:3" ht="12.75">
      <c r="A4" t="s">
        <v>28</v>
      </c>
      <c r="B4" s="2">
        <f>B2*B3</f>
        <v>458.66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31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18.5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87.23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28.84</v>
      </c>
      <c r="C13" s="68"/>
    </row>
    <row r="14" spans="1:3" ht="12.75">
      <c r="A14" s="1" t="s">
        <v>14</v>
      </c>
      <c r="B14" s="11">
        <v>22.8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8.53</v>
      </c>
      <c r="C17" s="68"/>
    </row>
    <row r="18" spans="1:3" ht="12.75">
      <c r="A18" t="s">
        <v>2</v>
      </c>
      <c r="B18" s="2">
        <f>SUM(B7:B17)</f>
        <v>236.05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10.41</v>
      </c>
      <c r="C21" s="68"/>
    </row>
    <row r="22" spans="1:3" ht="12.75">
      <c r="A22" s="1" t="s">
        <v>19</v>
      </c>
      <c r="B22" s="7">
        <v>26.68</v>
      </c>
      <c r="C22" s="68"/>
    </row>
    <row r="23" spans="1:3" ht="12.75">
      <c r="A23" s="1" t="s">
        <v>20</v>
      </c>
      <c r="B23" s="7">
        <v>13.82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142.91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378.96000000000004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79.69999999999999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3.324647887323944</v>
      </c>
      <c r="C32" s="68"/>
    </row>
    <row r="33" spans="1:3" ht="12.75">
      <c r="A33" t="s">
        <v>23</v>
      </c>
      <c r="B33" s="2">
        <f>B25/B2</f>
        <v>2.0128169014084505</v>
      </c>
      <c r="C33" s="68"/>
    </row>
    <row r="34" spans="1:3" ht="12.75">
      <c r="A34" t="s">
        <v>27</v>
      </c>
      <c r="B34" s="2">
        <f>B27/B2</f>
        <v>5.337464788732395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139</v>
      </c>
      <c r="C2" s="68"/>
    </row>
    <row r="3" spans="1:3" ht="12.75">
      <c r="A3" t="s">
        <v>125</v>
      </c>
      <c r="B3" s="12">
        <v>5.25</v>
      </c>
      <c r="C3" s="68"/>
    </row>
    <row r="4" spans="1:3" ht="12.75">
      <c r="A4" t="s">
        <v>28</v>
      </c>
      <c r="B4" s="2">
        <f>B2*B3</f>
        <v>729.75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93.24</v>
      </c>
      <c r="C7" s="68"/>
    </row>
    <row r="8" spans="1:3" ht="12.75">
      <c r="A8" s="1" t="s">
        <v>9</v>
      </c>
      <c r="B8" s="11">
        <v>48.9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152.87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38.47</v>
      </c>
      <c r="C13" s="68"/>
    </row>
    <row r="14" spans="1:3" ht="12.75">
      <c r="A14" s="1" t="s">
        <v>14</v>
      </c>
      <c r="B14" s="11">
        <v>30.41</v>
      </c>
      <c r="C14" s="68"/>
    </row>
    <row r="15" spans="1:3" ht="12.75">
      <c r="A15" s="1" t="s">
        <v>15</v>
      </c>
      <c r="B15" s="11">
        <v>27.8</v>
      </c>
      <c r="C15" s="68"/>
    </row>
    <row r="16" spans="1:3" ht="12.75">
      <c r="A16" s="1" t="s">
        <v>16</v>
      </c>
      <c r="B16" s="11">
        <v>8.75</v>
      </c>
      <c r="C16" s="68"/>
    </row>
    <row r="17" spans="1:3" ht="12.75">
      <c r="A17" s="1" t="s">
        <v>17</v>
      </c>
      <c r="B17" s="12">
        <v>15.6</v>
      </c>
      <c r="C17" s="68"/>
    </row>
    <row r="18" spans="1:3" ht="12.75">
      <c r="A18" t="s">
        <v>2</v>
      </c>
      <c r="B18" s="2">
        <f>SUM(B7:B17)</f>
        <v>431.5400000000001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13.48</v>
      </c>
      <c r="C21" s="68"/>
    </row>
    <row r="22" spans="1:3" ht="12.75">
      <c r="A22" s="1" t="s">
        <v>19</v>
      </c>
      <c r="B22" s="7">
        <v>41.61</v>
      </c>
      <c r="C22" s="68"/>
    </row>
    <row r="23" spans="1:3" ht="12.75">
      <c r="A23" s="1" t="s">
        <v>20</v>
      </c>
      <c r="B23" s="7">
        <v>21.08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168.17000000000002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599.71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130.03999999999996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3.104604316546763</v>
      </c>
      <c r="C32" s="68"/>
    </row>
    <row r="33" spans="1:3" ht="12.75">
      <c r="A33" t="s">
        <v>23</v>
      </c>
      <c r="B33" s="2">
        <f>B25/B2</f>
        <v>1.2098561151079137</v>
      </c>
      <c r="C33" s="68"/>
    </row>
    <row r="34" spans="1:3" ht="12.75">
      <c r="A34" t="s">
        <v>27</v>
      </c>
      <c r="B34" s="2">
        <f>B27/B2</f>
        <v>4.314460431654677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34</v>
      </c>
      <c r="C2" s="68"/>
    </row>
    <row r="3" spans="1:3" ht="12.75">
      <c r="A3" t="s">
        <v>125</v>
      </c>
      <c r="B3" s="12">
        <v>12.27</v>
      </c>
      <c r="C3" s="68"/>
    </row>
    <row r="4" spans="1:3" ht="12.75">
      <c r="A4" t="s">
        <v>28</v>
      </c>
      <c r="B4" s="2">
        <f>B2*B3</f>
        <v>417.18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130</v>
      </c>
    </row>
    <row r="8" spans="1:3" ht="12.75">
      <c r="A8" s="1" t="s">
        <v>9</v>
      </c>
      <c r="B8" s="11">
        <v>50.4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119</v>
      </c>
    </row>
    <row r="11" spans="1:3" ht="12.75">
      <c r="A11" s="1" t="s">
        <v>12</v>
      </c>
      <c r="B11" s="11">
        <v>3.89</v>
      </c>
      <c r="C11" s="68"/>
    </row>
    <row r="12" spans="1:3" ht="12.75">
      <c r="A12" s="1" t="s">
        <v>11</v>
      </c>
      <c r="B12" s="11">
        <v>7.5</v>
      </c>
      <c r="C12" s="68"/>
    </row>
    <row r="13" spans="1:3" ht="12.75">
      <c r="A13" s="1" t="s">
        <v>13</v>
      </c>
      <c r="B13" s="11">
        <v>22.88</v>
      </c>
      <c r="C13" s="68"/>
    </row>
    <row r="14" spans="1:3" ht="12.75">
      <c r="A14" s="1" t="s">
        <v>14</v>
      </c>
      <c r="B14" s="11">
        <v>20.92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1.75</v>
      </c>
      <c r="C16" s="68"/>
    </row>
    <row r="17" spans="1:3" ht="12.75">
      <c r="A17" s="1" t="s">
        <v>17</v>
      </c>
      <c r="B17" s="12">
        <v>6.64</v>
      </c>
      <c r="C17" s="68"/>
    </row>
    <row r="18" spans="1:3" ht="12.75">
      <c r="A18" t="s">
        <v>2</v>
      </c>
      <c r="B18" s="2">
        <f>SUM(B7:B17)</f>
        <v>183.77999999999997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9.67</v>
      </c>
      <c r="C21" s="68"/>
    </row>
    <row r="22" spans="1:3" ht="12.75">
      <c r="A22" s="1" t="s">
        <v>19</v>
      </c>
      <c r="B22" s="7">
        <v>24.83</v>
      </c>
      <c r="C22" s="68"/>
    </row>
    <row r="23" spans="1:3" ht="12.75">
      <c r="A23" s="1" t="s">
        <v>20</v>
      </c>
      <c r="B23" s="7">
        <v>12.79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139.29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323.06999999999994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94.11000000000007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5.405294117647058</v>
      </c>
      <c r="C32" s="68"/>
    </row>
    <row r="33" spans="1:3" ht="12.75">
      <c r="A33" t="s">
        <v>23</v>
      </c>
      <c r="B33" s="2">
        <f>B25/B2</f>
        <v>4.096764705882353</v>
      </c>
      <c r="C33" s="68"/>
    </row>
    <row r="34" spans="1:3" ht="12.75">
      <c r="A34" t="s">
        <v>27</v>
      </c>
      <c r="B34" s="2">
        <f>B27/B2</f>
        <v>9.50205882352941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1640</v>
      </c>
      <c r="C2" s="68"/>
    </row>
    <row r="3" spans="1:3" ht="12.75">
      <c r="A3" t="s">
        <v>125</v>
      </c>
      <c r="B3" s="10">
        <v>0.36</v>
      </c>
      <c r="C3" s="68"/>
    </row>
    <row r="4" spans="1:3" ht="12.75">
      <c r="A4" t="s">
        <v>28</v>
      </c>
      <c r="B4" s="2">
        <f>B2*B3</f>
        <v>590.4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68"/>
    </row>
    <row r="8" spans="1:3" ht="12.75">
      <c r="A8" s="1" t="s">
        <v>9</v>
      </c>
      <c r="B8" s="11">
        <v>63.4</v>
      </c>
      <c r="C8" s="68"/>
    </row>
    <row r="9" spans="1:3" ht="12.75">
      <c r="A9" s="1" t="s">
        <v>24</v>
      </c>
      <c r="B9" s="11">
        <v>20</v>
      </c>
      <c r="C9" s="69" t="s">
        <v>137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45.42</v>
      </c>
      <c r="C11" s="68"/>
    </row>
    <row r="12" spans="1:3" ht="12.75">
      <c r="A12" s="1" t="s">
        <v>11</v>
      </c>
      <c r="B12" s="11">
        <v>20.5</v>
      </c>
      <c r="C12" s="68"/>
    </row>
    <row r="13" spans="1:3" ht="12.75">
      <c r="A13" s="1" t="s">
        <v>13</v>
      </c>
      <c r="B13" s="11">
        <v>31.55</v>
      </c>
      <c r="C13" s="68"/>
    </row>
    <row r="14" spans="1:3" ht="12.75">
      <c r="A14" s="1" t="s">
        <v>14</v>
      </c>
      <c r="B14" s="11">
        <v>27.31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17.75</v>
      </c>
      <c r="C16" s="68"/>
    </row>
    <row r="17" spans="1:3" ht="12.75">
      <c r="A17" s="1" t="s">
        <v>17</v>
      </c>
      <c r="B17" s="12">
        <v>10.79</v>
      </c>
      <c r="C17" s="68"/>
    </row>
    <row r="18" spans="1:3" ht="12.75">
      <c r="A18" t="s">
        <v>2</v>
      </c>
      <c r="B18" s="2">
        <f>SUM(B7:B17)</f>
        <v>298.6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11.65</v>
      </c>
      <c r="C21" s="68"/>
    </row>
    <row r="22" spans="1:3" ht="12.75">
      <c r="A22" s="1" t="s">
        <v>19</v>
      </c>
      <c r="B22" s="7">
        <v>32.49</v>
      </c>
      <c r="C22" s="68"/>
    </row>
    <row r="23" spans="1:3" ht="12.75">
      <c r="A23" s="1" t="s">
        <v>20</v>
      </c>
      <c r="B23" s="7">
        <v>18.74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154.88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453.48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136.91999999999996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0.18207317073170734</v>
      </c>
      <c r="C32" s="68"/>
    </row>
    <row r="33" spans="1:3" ht="12.75">
      <c r="A33" t="s">
        <v>23</v>
      </c>
      <c r="B33" s="13">
        <f>B25/B2</f>
        <v>0.0944390243902439</v>
      </c>
      <c r="C33" s="68"/>
    </row>
    <row r="34" spans="1:3" ht="12.75">
      <c r="A34" t="s">
        <v>27</v>
      </c>
      <c r="B34" s="13">
        <f>B27/B2</f>
        <v>0.27651219512195124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1730</v>
      </c>
      <c r="C2" s="68"/>
    </row>
    <row r="3" spans="1:3" ht="12.75">
      <c r="A3" t="s">
        <v>125</v>
      </c>
      <c r="B3" s="10">
        <v>0.252</v>
      </c>
      <c r="C3" s="68"/>
    </row>
    <row r="4" spans="1:3" ht="12.75">
      <c r="A4" t="s">
        <v>28</v>
      </c>
      <c r="B4" s="2">
        <f>B2*B3</f>
        <v>435.96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41.04</v>
      </c>
      <c r="C7" s="69"/>
    </row>
    <row r="8" spans="1:3" ht="12.75">
      <c r="A8" s="1" t="s">
        <v>9</v>
      </c>
      <c r="B8" s="11">
        <v>35.9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5</v>
      </c>
      <c r="C10" s="68" t="s">
        <v>120</v>
      </c>
    </row>
    <row r="11" spans="1:3" ht="12.75">
      <c r="A11" s="1" t="s">
        <v>12</v>
      </c>
      <c r="B11" s="11">
        <v>65.26</v>
      </c>
      <c r="C11" s="68"/>
    </row>
    <row r="12" spans="1:3" ht="12.75">
      <c r="A12" s="1" t="s">
        <v>11</v>
      </c>
      <c r="B12" s="11">
        <v>12.5</v>
      </c>
      <c r="C12" s="68"/>
    </row>
    <row r="13" spans="1:3" ht="12.75">
      <c r="A13" s="1" t="s">
        <v>13</v>
      </c>
      <c r="B13" s="11">
        <v>26.58</v>
      </c>
      <c r="C13" s="68"/>
    </row>
    <row r="14" spans="1:3" ht="12.75">
      <c r="A14" s="1" t="s">
        <v>14</v>
      </c>
      <c r="B14" s="11">
        <v>21.51</v>
      </c>
      <c r="C14" s="68"/>
    </row>
    <row r="15" spans="1:3" ht="12.75">
      <c r="A15" s="1" t="s">
        <v>15</v>
      </c>
      <c r="B15" s="11">
        <v>5.16</v>
      </c>
      <c r="C15" s="68"/>
    </row>
    <row r="16" spans="1:3" ht="12.75">
      <c r="A16" s="1" t="s">
        <v>16</v>
      </c>
      <c r="B16" s="11">
        <v>17.75</v>
      </c>
      <c r="C16" s="68"/>
    </row>
    <row r="17" spans="1:3" ht="12.75">
      <c r="A17" s="1" t="s">
        <v>17</v>
      </c>
      <c r="B17" s="12">
        <v>8.65</v>
      </c>
      <c r="C17" s="68"/>
    </row>
    <row r="18" spans="1:3" ht="12.75">
      <c r="A18" t="s">
        <v>2</v>
      </c>
      <c r="B18" s="2">
        <f>SUM(B7:B17)</f>
        <v>239.34999999999997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10.75</v>
      </c>
      <c r="C21" s="68"/>
    </row>
    <row r="22" spans="1:3" ht="12.75">
      <c r="A22" s="1" t="s">
        <v>19</v>
      </c>
      <c r="B22" s="7">
        <v>28.49</v>
      </c>
      <c r="C22" s="68"/>
    </row>
    <row r="23" spans="1:3" ht="12.75">
      <c r="A23" s="1" t="s">
        <v>20</v>
      </c>
      <c r="B23" s="7">
        <v>15.36</v>
      </c>
      <c r="C23" s="68"/>
    </row>
    <row r="24" spans="1:3" ht="12.75">
      <c r="A24" s="1" t="s">
        <v>21</v>
      </c>
      <c r="B24" s="8">
        <v>92</v>
      </c>
      <c r="C24" s="68"/>
    </row>
    <row r="25" spans="1:3" ht="12.75">
      <c r="A25" t="s">
        <v>4</v>
      </c>
      <c r="B25" s="2">
        <f>SUM(B21:B24)</f>
        <v>146.6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385.94999999999993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50.01000000000005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0.13835260115606934</v>
      </c>
      <c r="C32" s="68"/>
    </row>
    <row r="33" spans="1:3" ht="12.75">
      <c r="A33" t="s">
        <v>23</v>
      </c>
      <c r="B33" s="13">
        <f>B25/B2</f>
        <v>0.08473988439306358</v>
      </c>
      <c r="C33" s="68"/>
    </row>
    <row r="34" spans="1:3" ht="12.75">
      <c r="A34" t="s">
        <v>27</v>
      </c>
      <c r="B34" s="13">
        <f>B27/B2</f>
        <v>0.2230924855491329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2012-12-21T12:58:24Z</cp:lastPrinted>
  <dcterms:created xsi:type="dcterms:W3CDTF">2005-01-10T15:34:54Z</dcterms:created>
  <dcterms:modified xsi:type="dcterms:W3CDTF">2023-02-03T21:58:19Z</dcterms:modified>
  <cp:category/>
  <cp:version/>
  <cp:contentType/>
  <cp:contentStatus/>
</cp:coreProperties>
</file>