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<sst xmlns="http://schemas.openxmlformats.org/spreadsheetml/2006/main" count="666" uniqueCount="145">
  <si>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</si>
  <si>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</si>
  <si>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</si>
  <si>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</si>
  <si>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</si>
  <si>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</si>
  <si>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</si>
  <si>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</si>
  <si>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</si>
  <si>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</si>
  <si>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</si>
  <si>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</si>
  <si>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</si>
  <si>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</si>
  <si>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</si>
  <si>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</si>
  <si>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</si>
  <si>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</si>
  <si>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</si>
  <si>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</si>
  <si>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</si>
  <si>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</si>
  <si>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</si>
  <si>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</si>
  <si>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</si>
  <si>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</si>
  <si>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</si>
  <si>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</si>
  <si>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</si>
  <si>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</si>
  <si>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</si>
  <si>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</si>
  <si>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</si>
  <si>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</si>
  <si>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</si>
  <si>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</si>
  <si>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</si>
  <si>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</si>
  <si>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</si>
  <si>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</si>
  <si>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</si>
  <si>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</si>
  <si>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</si>
  <si>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</si>
  <si>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</si>
  <si>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</si>
  <si>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</si>
  <si>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</si>
  <si>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</si>
  <si>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</si>
  <si>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</si>
  <si>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</si>
  <si>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</si>
  <si>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</si>
  <si>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</si>
  <si>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</si>
  <si>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</si>
  <si>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</si>
  <si>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</si>
  <si>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</si>
  <si>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</si>
  <si>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</si>
  <si>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</si>
  <si>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</si>
  <si>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</si>
  <si>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</si>
  <si>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</si>
  <si>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</si>
  <si>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</si>
  <si>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</si>
  <si>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</si>
  <si>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</si>
  <si>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</si>
  <si>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</si>
  <si>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</si>
  <si>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</si>
  <si>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</si>
  <si>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</si>
  <si>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</si>
  <si>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</si>
  <si>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</si>
  <si>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</si>
  <si>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</si>
  <si>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</si>
  <si>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</si>
  <si>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</si>
  <si>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</si>
  <si>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</si>
  <si>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</si>
  <si>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</si>
  <si>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</si>
  <si>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</si>
  <si>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</si>
  <si>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</si>
  <si>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</si>
  <si>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</si>
  <si>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</si>
  <si>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</si>
  <si>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</si>
  <si>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</si>
  <si>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</si>
  <si>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</si>
  <si>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</si>
  <si>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</si>
  <si>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</si>
  <si>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</si>
  <si>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</si>
  <si>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</si>
  <si>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</si>
  <si>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</si>
  <si>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</si>
  <si>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</si>
  <si>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</si>
  <si>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</si>
  <si>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</si>
  <si>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</si>
  <si>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</si>
  <si>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</si>
  <si>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</si>
  <si>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</si>
  <si>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</si>
  <si>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</si>
  <si>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</si>
  <si>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</si>
  <si>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</si>
  <si>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</si>
  <si>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</si>
  <si>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</si>
  <si>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</si>
  <si>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</si>
  <si>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</si>
  <si>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</si>
  <si>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</si>
  <si>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</si>
  <si>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</si>
  <si>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</si>
  <si>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</si>
  <si>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t xml:space="preserve">Malt price, feed quality occurs 40%, price est. is $3.33 </t>
  </si>
  <si>
    <t>North Dakota 2008 Projected Crop Budgets - East Central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</si>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</sst>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67" fontId="0" fillId="0" borderId="0" xfId="15" applyNumberFormat="1" applyAlignment="1">
      <alignment/>
    </xf>
    <xf numFmtId="167" fontId="4" fillId="0" borderId="0" xfId="15" applyNumberFormat="1" applyFont="1" applyAlignment="1" applyProtection="1">
      <alignment/>
      <protection locked="0"/>
    </xf>
    <xf numFmtId="167" fontId="4" fillId="0" borderId="1" xfId="15" applyNumberFormat="1" applyFont="1" applyBorder="1" applyAlignment="1" applyProtection="1">
      <alignment/>
      <protection locked="0"/>
    </xf>
    <xf numFmtId="167" fontId="0" fillId="0" borderId="5" xfId="15" applyNumberFormat="1" applyBorder="1" applyAlignment="1">
      <alignment/>
    </xf>
    <xf numFmtId="167" fontId="0" fillId="0" borderId="9" xfId="15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1" fillId="0" borderId="0" xfId="20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9" t="s">
        <v>138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110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111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120</v>
      </c>
      <c r="B19" s="48"/>
      <c r="C19" s="48"/>
      <c r="E19" s="48"/>
      <c r="F19" s="48"/>
      <c r="G19" s="48"/>
      <c r="H19" s="48"/>
    </row>
    <row r="20" spans="1:8" ht="12.75">
      <c r="A20" s="20" t="s">
        <v>121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125</v>
      </c>
      <c r="B25" s="48"/>
      <c r="C25" s="48"/>
      <c r="D25" s="48"/>
      <c r="E25" s="48"/>
      <c r="F25" s="48"/>
      <c r="G25" s="48"/>
      <c r="H25" s="48"/>
    </row>
    <row r="26" spans="1:8" ht="15">
      <c r="A26" s="20" t="s">
        <v>126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8" t="s">
        <v>139</v>
      </c>
      <c r="B32" s="45" t="s">
        <v>140</v>
      </c>
      <c r="C32" s="45"/>
      <c r="D32" s="50"/>
      <c r="E32" s="45" t="s">
        <v>141</v>
      </c>
      <c r="F32" s="45"/>
      <c r="G32" s="45"/>
      <c r="H32" s="45"/>
    </row>
    <row r="33" spans="1:10" ht="12.75">
      <c r="A33" s="45" t="s">
        <v>142</v>
      </c>
      <c r="B33" s="67" t="s">
        <v>143</v>
      </c>
      <c r="C33" s="68"/>
      <c r="D33" s="68"/>
      <c r="E33" s="68"/>
      <c r="F33" s="68"/>
      <c r="G33" s="68"/>
      <c r="H33" s="45" t="s">
        <v>144</v>
      </c>
      <c r="I33" s="45"/>
      <c r="J33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1270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0.264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335.28000000000003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24.7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18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26.18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12.1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17.89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12.26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2.54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13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5.5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152.17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16.27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10.22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70.39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222.56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112.72000000000003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0.11981889763779527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0.0554251968503937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0.17524409448818898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1360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0.199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270.64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18.25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6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51.28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14.9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16.18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11.61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5.18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143.40000000000003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3.81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14.19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8.64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66.14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209.54000000000002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61.099999999999966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0.10544117647058826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0.048632352941176474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0.15407352941176472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19</v>
      </c>
      <c r="C2" s="64"/>
      <c r="D2" s="64"/>
      <c r="E2" s="64"/>
      <c r="F2" s="64"/>
      <c r="G2" s="64"/>
    </row>
    <row r="3" spans="1:7" ht="12.75">
      <c r="A3" t="s">
        <v>89</v>
      </c>
      <c r="B3" s="12">
        <v>10.69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203.10999999999999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11.55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15.73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20.79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7.5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16.51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12.01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3.21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88.8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3.86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14.3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8.99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66.65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155.45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47.66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4.673684210526315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3.5078947368421054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8.18157894736842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35</v>
      </c>
      <c r="C2" s="64"/>
      <c r="D2" s="64"/>
      <c r="E2" s="64"/>
      <c r="F2" s="64"/>
      <c r="G2" s="64"/>
    </row>
    <row r="3" spans="1:7" ht="12.75">
      <c r="A3" t="s">
        <v>89</v>
      </c>
      <c r="B3" s="12">
        <v>6.18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216.29999999999998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31.5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9.06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9.6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17.66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12.88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6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3.95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109.14999999999999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4.05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15.82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9.17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68.53999999999999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177.69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38.609999999999985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3.1185714285714283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1.958285714285714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5.0768571428571425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59</v>
      </c>
      <c r="C2" s="64"/>
      <c r="D2" s="64"/>
      <c r="E2" s="64"/>
      <c r="F2" s="64"/>
      <c r="G2" s="64"/>
    </row>
    <row r="3" spans="1:7" ht="12.75">
      <c r="A3" t="s">
        <v>89</v>
      </c>
      <c r="B3" s="10">
        <v>2.21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130.39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1.88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35.97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7.8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18.79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12.35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3.31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91.6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4.26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15.37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9.21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68.34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159.94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-29.55000000000001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1.5525423728813559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1.1583050847457628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2.7108474576271187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900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0.263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236.70000000000002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10.56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9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6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24.47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14.69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10.73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2.89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79.84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3.46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12.99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7.74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63.69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143.53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93.17000000000002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0.08871111111111112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0.07076666666666666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0.15947777777777777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950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0.193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183.35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16.5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8.75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14.06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15.25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11.29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2.53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69.88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3.62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13.57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8.14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64.83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134.70999999999998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48.640000000000015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0.0735578947368421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0.0682421052631579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0.14179999999999998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1700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0.087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147.89999999999998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23.77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16.56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11.74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2.29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63.36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3.89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14.31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8.68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66.38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129.74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18.159999999999968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0.03727058823529412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0.03904705882352941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0.07631764705882353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44</v>
      </c>
      <c r="C2" s="64"/>
      <c r="D2" s="64"/>
      <c r="E2" s="64"/>
      <c r="F2" s="64"/>
      <c r="G2" s="64"/>
    </row>
    <row r="3" spans="1:7" ht="12.75">
      <c r="A3" t="s">
        <v>90</v>
      </c>
      <c r="B3" s="10">
        <v>5.82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256.08000000000004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10.7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6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57.56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13.2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14.19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10.63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6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4.81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133.09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13.05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7.43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63.58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196.67000000000002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59.410000000000025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3.0247727272727274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1.445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4.469772727272727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40</v>
      </c>
      <c r="C2" s="64"/>
      <c r="D2" s="64"/>
      <c r="E2" s="64"/>
      <c r="F2" s="64"/>
      <c r="G2" s="64"/>
    </row>
    <row r="3" spans="1:7" ht="12.75">
      <c r="A3" t="s">
        <v>30</v>
      </c>
      <c r="B3" s="10">
        <v>2.81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112.4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5.4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50.73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16.47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11.35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3.43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94.88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3.87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14.07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8.45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65.89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160.76999999999998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-48.369999999999976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2.372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1.64725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4.0192499999999995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3" sqref="E3"/>
    </sheetView>
  </sheetViews>
  <sheetFormatPr defaultColWidth="9.140625" defaultRowHeight="12.75"/>
  <cols>
    <col min="2" max="7" width="10.7109375" style="0" customWidth="1"/>
  </cols>
  <sheetData>
    <row r="1" spans="1:8" ht="12.75">
      <c r="A1" s="21"/>
      <c r="B1" s="22" t="s">
        <v>67</v>
      </c>
      <c r="C1" s="22" t="s">
        <v>69</v>
      </c>
      <c r="D1" s="43" t="s">
        <v>130</v>
      </c>
      <c r="E1" s="23" t="s">
        <v>77</v>
      </c>
      <c r="F1" s="22" t="s">
        <v>81</v>
      </c>
      <c r="G1" s="22" t="s">
        <v>82</v>
      </c>
      <c r="H1" s="22" t="s">
        <v>72</v>
      </c>
    </row>
    <row r="2" spans="1:8" ht="12.75">
      <c r="A2" s="16" t="s">
        <v>66</v>
      </c>
      <c r="B2" s="16" t="s">
        <v>68</v>
      </c>
      <c r="C2" s="16" t="s">
        <v>70</v>
      </c>
      <c r="D2" s="51" t="s">
        <v>131</v>
      </c>
      <c r="E2" s="17" t="s">
        <v>78</v>
      </c>
      <c r="F2" s="16" t="s">
        <v>78</v>
      </c>
      <c r="G2" s="16" t="s">
        <v>78</v>
      </c>
      <c r="H2" s="16" t="s">
        <v>71</v>
      </c>
    </row>
    <row r="3" spans="1:8" ht="12.75">
      <c r="A3" s="4" t="s">
        <v>52</v>
      </c>
      <c r="B3" s="57">
        <f>HRSW!B4</f>
        <v>231.98999999999998</v>
      </c>
      <c r="C3" s="57">
        <f>HRSW!B18</f>
        <v>123.87</v>
      </c>
      <c r="D3" s="15">
        <f>B3-C3</f>
        <v>108.11999999999998</v>
      </c>
      <c r="E3" s="24">
        <v>800</v>
      </c>
      <c r="F3" s="25">
        <f aca="true" t="shared" si="0" ref="F3:F19">B3*E3</f>
        <v>185591.99999999997</v>
      </c>
      <c r="G3" s="25">
        <f aca="true" t="shared" si="1" ref="G3:G19">E3*C3</f>
        <v>99096</v>
      </c>
      <c r="H3" s="25">
        <f>F3-G3</f>
        <v>86495.99999999997</v>
      </c>
    </row>
    <row r="4" spans="1:8" ht="12.75">
      <c r="A4" s="4" t="s">
        <v>53</v>
      </c>
      <c r="B4" s="57">
        <f>Durum!B4</f>
        <v>211.7</v>
      </c>
      <c r="C4" s="57">
        <f>Durum!B18</f>
        <v>121.00000000000001</v>
      </c>
      <c r="D4" s="15">
        <f aca="true" t="shared" si="2" ref="D4:D19">B4-C4</f>
        <v>90.69999999999997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9">F4-G4</f>
        <v>0</v>
      </c>
    </row>
    <row r="5" spans="1:8" ht="12.75">
      <c r="A5" s="4" t="s">
        <v>54</v>
      </c>
      <c r="B5" s="57">
        <f>Barley!B4</f>
        <v>273.03000000000003</v>
      </c>
      <c r="C5" s="57">
        <f>Barley!B18</f>
        <v>108.38000000000001</v>
      </c>
      <c r="D5" s="15">
        <f t="shared" si="2"/>
        <v>164.65000000000003</v>
      </c>
      <c r="E5" s="24">
        <v>200</v>
      </c>
      <c r="F5" s="25">
        <f t="shared" si="0"/>
        <v>54606.00000000001</v>
      </c>
      <c r="G5" s="25">
        <f t="shared" si="1"/>
        <v>21676.000000000004</v>
      </c>
      <c r="H5" s="25">
        <f t="shared" si="3"/>
        <v>32930</v>
      </c>
    </row>
    <row r="6" spans="1:8" ht="12.75">
      <c r="A6" s="4" t="s">
        <v>26</v>
      </c>
      <c r="B6" s="57">
        <f>Corn!B4</f>
        <v>297.04</v>
      </c>
      <c r="C6" s="57">
        <f>Corn!B18</f>
        <v>203.62000000000003</v>
      </c>
      <c r="D6" s="15">
        <f t="shared" si="2"/>
        <v>93.41999999999999</v>
      </c>
      <c r="E6" s="24">
        <v>200</v>
      </c>
      <c r="F6" s="25">
        <f t="shared" si="0"/>
        <v>59408.00000000001</v>
      </c>
      <c r="G6" s="25">
        <f t="shared" si="1"/>
        <v>40724.00000000001</v>
      </c>
      <c r="H6" s="25">
        <f t="shared" si="3"/>
        <v>18684</v>
      </c>
    </row>
    <row r="7" spans="1:8" ht="12.75">
      <c r="A7" s="4" t="s">
        <v>25</v>
      </c>
      <c r="B7" s="57">
        <f>Soyb!B4</f>
        <v>253.8</v>
      </c>
      <c r="C7" s="57">
        <f>Soyb!B18</f>
        <v>98.92999999999999</v>
      </c>
      <c r="D7" s="15">
        <f t="shared" si="2"/>
        <v>154.87</v>
      </c>
      <c r="E7" s="24">
        <v>1000</v>
      </c>
      <c r="F7" s="25">
        <f t="shared" si="0"/>
        <v>253800</v>
      </c>
      <c r="G7" s="25">
        <f t="shared" si="1"/>
        <v>98929.99999999999</v>
      </c>
      <c r="H7" s="25">
        <f t="shared" si="3"/>
        <v>154870</v>
      </c>
    </row>
    <row r="8" spans="1:8" ht="12.75">
      <c r="A8" s="4" t="s">
        <v>87</v>
      </c>
      <c r="B8" s="57">
        <f>Drybean!B4</f>
        <v>337.77</v>
      </c>
      <c r="C8" s="57">
        <f>Drybean!B18</f>
        <v>139.68</v>
      </c>
      <c r="D8" s="15">
        <f t="shared" si="2"/>
        <v>198.08999999999997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55</v>
      </c>
      <c r="B9" s="57">
        <f>Oil_SF!B4</f>
        <v>282.8</v>
      </c>
      <c r="C9" s="57">
        <f>Oil_SF!B18</f>
        <v>131.47</v>
      </c>
      <c r="D9" s="15">
        <f t="shared" si="2"/>
        <v>151.33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56</v>
      </c>
      <c r="B10" s="57">
        <f>Conf_SF!B4</f>
        <v>335.28000000000003</v>
      </c>
      <c r="C10" s="57">
        <f>Conf_SF!B18</f>
        <v>152.17</v>
      </c>
      <c r="D10" s="15">
        <f t="shared" si="2"/>
        <v>183.11000000000004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57</v>
      </c>
      <c r="B11" s="57">
        <f>Canola!B4</f>
        <v>270.64</v>
      </c>
      <c r="C11" s="57">
        <f>Canola!B18</f>
        <v>143.40000000000003</v>
      </c>
      <c r="D11" s="15">
        <f t="shared" si="2"/>
        <v>127.23999999999995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58</v>
      </c>
      <c r="B12" s="57">
        <f>Flax!B4</f>
        <v>203.10999999999999</v>
      </c>
      <c r="C12" s="57">
        <f>Flax!B18</f>
        <v>88.8</v>
      </c>
      <c r="D12" s="15">
        <f t="shared" si="2"/>
        <v>114.30999999999999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61</v>
      </c>
      <c r="B13" s="57">
        <f>Peas!B4</f>
        <v>216.29999999999998</v>
      </c>
      <c r="C13" s="57">
        <f>Peas!B18</f>
        <v>109.14999999999999</v>
      </c>
      <c r="D13" s="15">
        <f t="shared" si="2"/>
        <v>107.14999999999999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62</v>
      </c>
      <c r="B14" s="57">
        <f>Oats!B4</f>
        <v>130.39</v>
      </c>
      <c r="C14" s="57">
        <f>Oats!B18</f>
        <v>91.6</v>
      </c>
      <c r="D14" s="15">
        <f t="shared" si="2"/>
        <v>38.78999999999999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59</v>
      </c>
      <c r="B15" s="57">
        <f>Mustard!B4</f>
        <v>236.70000000000002</v>
      </c>
      <c r="C15" s="57">
        <f>Mustard!B18</f>
        <v>79.84</v>
      </c>
      <c r="D15" s="15">
        <f t="shared" si="2"/>
        <v>156.86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7">
        <f>Buckwht!B4</f>
        <v>183.35</v>
      </c>
      <c r="C16" s="57">
        <f>Buckwht!B18</f>
        <v>69.88</v>
      </c>
      <c r="D16" s="15">
        <f t="shared" si="2"/>
        <v>113.47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63</v>
      </c>
      <c r="B17" s="57">
        <f>Millet!B4</f>
        <v>147.89999999999998</v>
      </c>
      <c r="C17" s="57">
        <f>Millet!B18</f>
        <v>63.36</v>
      </c>
      <c r="D17" s="15">
        <f t="shared" si="2"/>
        <v>84.53999999999998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64</v>
      </c>
      <c r="B18" s="57">
        <f>'Wint.Wht'!B4</f>
        <v>256.08000000000004</v>
      </c>
      <c r="C18" s="57">
        <f>'Wint.Wht'!B18</f>
        <v>133.09</v>
      </c>
      <c r="D18" s="15">
        <f t="shared" si="2"/>
        <v>122.99000000000004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4" t="s">
        <v>65</v>
      </c>
      <c r="B19" s="57">
        <f>Rye!B4</f>
        <v>112.4</v>
      </c>
      <c r="C19" s="57">
        <f>Rye!B18</f>
        <v>94.88</v>
      </c>
      <c r="D19" s="15">
        <f t="shared" si="2"/>
        <v>17.52000000000001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14" t="s">
        <v>83</v>
      </c>
      <c r="B20" s="14"/>
      <c r="C20" s="14"/>
      <c r="D20" s="14"/>
      <c r="E20" s="26">
        <f>SUM(E3:E19)</f>
        <v>2200</v>
      </c>
      <c r="F20" s="26">
        <f>SUM(F3:F19)</f>
        <v>553406</v>
      </c>
      <c r="G20" s="26">
        <f>SUM(G3:G19)</f>
        <v>260426</v>
      </c>
      <c r="H20" s="26">
        <f>SUM(H3:H19)</f>
        <v>292980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1" t="s">
        <v>51</v>
      </c>
      <c r="D22" s="61"/>
      <c r="E22" s="61"/>
      <c r="F22" s="3"/>
      <c r="G22" s="3"/>
      <c r="H22" s="3"/>
    </row>
    <row r="23" spans="1:8" ht="12.75">
      <c r="A23" s="19" t="s">
        <v>79</v>
      </c>
      <c r="B23" s="19"/>
      <c r="C23" s="19"/>
      <c r="D23" s="20"/>
      <c r="E23" s="19" t="s">
        <v>80</v>
      </c>
      <c r="F23" s="19"/>
      <c r="G23" s="19"/>
      <c r="H23" s="3"/>
    </row>
    <row r="24" spans="1:7" ht="12.75">
      <c r="A24" t="s">
        <v>88</v>
      </c>
      <c r="C24" s="27">
        <f>F20</f>
        <v>553406</v>
      </c>
      <c r="E24" t="s">
        <v>74</v>
      </c>
      <c r="G24" s="52">
        <f>G20</f>
        <v>260426</v>
      </c>
    </row>
    <row r="25" spans="1:8" ht="12.75">
      <c r="A25" t="s">
        <v>84</v>
      </c>
      <c r="C25" s="28">
        <v>21450</v>
      </c>
      <c r="D25" s="1" t="s">
        <v>76</v>
      </c>
      <c r="E25" t="s">
        <v>133</v>
      </c>
      <c r="G25" s="53">
        <v>33000</v>
      </c>
      <c r="H25" s="1" t="s">
        <v>76</v>
      </c>
    </row>
    <row r="26" spans="1:8" ht="12.75">
      <c r="A26" t="s">
        <v>86</v>
      </c>
      <c r="C26" s="29">
        <v>0</v>
      </c>
      <c r="D26" s="1" t="s">
        <v>76</v>
      </c>
      <c r="E26" t="s">
        <v>73</v>
      </c>
      <c r="G26" s="53">
        <v>86900</v>
      </c>
      <c r="H26" s="1" t="s">
        <v>76</v>
      </c>
    </row>
    <row r="27" spans="1:8" ht="12.75">
      <c r="A27" t="s">
        <v>72</v>
      </c>
      <c r="C27" s="27">
        <f>SUM(C24:C26)</f>
        <v>574856</v>
      </c>
      <c r="E27" t="s">
        <v>134</v>
      </c>
      <c r="G27" s="53">
        <v>0</v>
      </c>
      <c r="H27" s="1" t="s">
        <v>76</v>
      </c>
    </row>
    <row r="28" spans="5:8" ht="12.75">
      <c r="E28" t="s">
        <v>75</v>
      </c>
      <c r="G28" s="53">
        <v>0</v>
      </c>
      <c r="H28" s="1" t="s">
        <v>76</v>
      </c>
    </row>
    <row r="29" spans="5:8" ht="12.75">
      <c r="E29" t="s">
        <v>85</v>
      </c>
      <c r="G29" s="54">
        <v>8000</v>
      </c>
      <c r="H29" s="1" t="s">
        <v>76</v>
      </c>
    </row>
    <row r="30" spans="5:7" ht="13.5" thickBot="1">
      <c r="E30" t="s">
        <v>72</v>
      </c>
      <c r="G30" s="55">
        <f>SUM(G24:G29)</f>
        <v>388326</v>
      </c>
    </row>
    <row r="31" spans="1:8" ht="13.5" thickBot="1">
      <c r="A31" s="3" t="s">
        <v>132</v>
      </c>
      <c r="B31" s="3"/>
      <c r="C31" s="3"/>
      <c r="D31" s="3"/>
      <c r="E31" s="3"/>
      <c r="F31" s="3"/>
      <c r="G31" s="56">
        <f>C27-G30</f>
        <v>186530</v>
      </c>
      <c r="H31" s="3"/>
    </row>
    <row r="32" ht="12.75">
      <c r="G32" s="6"/>
    </row>
    <row r="33" spans="3:6" ht="12.75">
      <c r="C33" s="62" t="s">
        <v>91</v>
      </c>
      <c r="D33" s="62"/>
      <c r="E33" s="62"/>
      <c r="F33" s="62"/>
    </row>
    <row r="34" spans="3:6" ht="12.75">
      <c r="C34" s="63" t="s">
        <v>135</v>
      </c>
      <c r="D34" s="63"/>
      <c r="E34" s="63"/>
      <c r="F34" s="63"/>
    </row>
    <row r="36" ht="12.75">
      <c r="A36" t="s">
        <v>136</v>
      </c>
    </row>
    <row r="37" spans="1:12" ht="12.75">
      <c r="A37" s="32" t="s">
        <v>92</v>
      </c>
      <c r="B37" s="33" t="s">
        <v>93</v>
      </c>
      <c r="C37" s="33" t="s">
        <v>94</v>
      </c>
      <c r="D37" s="33" t="s">
        <v>95</v>
      </c>
      <c r="E37" s="33" t="s">
        <v>96</v>
      </c>
      <c r="F37" s="33" t="s">
        <v>97</v>
      </c>
      <c r="G37" s="33" t="s">
        <v>98</v>
      </c>
      <c r="H37" s="33" t="s">
        <v>99</v>
      </c>
      <c r="I37" s="33" t="s">
        <v>100</v>
      </c>
      <c r="J37" s="33" t="s">
        <v>101</v>
      </c>
      <c r="K37" s="33" t="s">
        <v>102</v>
      </c>
      <c r="L37" s="34" t="s">
        <v>103</v>
      </c>
    </row>
    <row r="38" spans="1:12" ht="12.75">
      <c r="A38" s="4" t="s">
        <v>52</v>
      </c>
      <c r="B38" s="35">
        <f>$E3*HRSW!$B7</f>
        <v>13504</v>
      </c>
      <c r="C38" s="35">
        <f>$E3*HRSW!$B8</f>
        <v>10800</v>
      </c>
      <c r="D38" s="35">
        <f>$E3*HRSW!$B9</f>
        <v>1200</v>
      </c>
      <c r="E38" s="35">
        <f>$E3*HRSW!$B10</f>
        <v>0</v>
      </c>
      <c r="F38" s="35">
        <f>$E3*HRSW!$B11</f>
        <v>36480</v>
      </c>
      <c r="G38" s="35">
        <f>$E3*HRSW!$B12</f>
        <v>10560</v>
      </c>
      <c r="H38" s="35">
        <f>$E3*HRSW!$B13</f>
        <v>12664</v>
      </c>
      <c r="I38" s="35">
        <f>$E3*HRSW!$B14</f>
        <v>9104</v>
      </c>
      <c r="J38" s="35">
        <f>$E3*HRSW!$B15</f>
        <v>0</v>
      </c>
      <c r="K38" s="35">
        <f>$E3*HRSW!$B16</f>
        <v>1200</v>
      </c>
      <c r="L38" s="36">
        <f>$E3*HRSW!$B17</f>
        <v>3584.0000000000005</v>
      </c>
    </row>
    <row r="39" spans="1:12" ht="12.75">
      <c r="A39" s="4" t="s">
        <v>53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54</v>
      </c>
      <c r="B40" s="25">
        <f>$E5*Barley!$B7</f>
        <v>2550</v>
      </c>
      <c r="C40" s="25">
        <f>$E5*Barley!$B8</f>
        <v>2340</v>
      </c>
      <c r="D40" s="25">
        <f>$E5*Barley!$B9</f>
        <v>250</v>
      </c>
      <c r="E40" s="25">
        <f>$E5*Barley!$B10</f>
        <v>0</v>
      </c>
      <c r="F40" s="25">
        <f>$E5*Barley!$B11</f>
        <v>8544</v>
      </c>
      <c r="G40" s="25">
        <f>$E5*Barley!$B12</f>
        <v>980.0000000000001</v>
      </c>
      <c r="H40" s="25">
        <f>$E5*Barley!$B13</f>
        <v>3510</v>
      </c>
      <c r="I40" s="25">
        <f>$E5*Barley!$B14</f>
        <v>2418</v>
      </c>
      <c r="J40" s="25">
        <f>$E5*Barley!$B15</f>
        <v>0</v>
      </c>
      <c r="K40" s="25">
        <f>$E5*Barley!$B16</f>
        <v>300</v>
      </c>
      <c r="L40" s="37">
        <f>$E5*Barley!$B17</f>
        <v>784</v>
      </c>
    </row>
    <row r="41" spans="1:12" ht="12.75">
      <c r="A41" s="4" t="s">
        <v>26</v>
      </c>
      <c r="B41" s="25">
        <f>$E6*Corn!$B7</f>
        <v>9548</v>
      </c>
      <c r="C41" s="25">
        <f>$E6*Corn!$B8</f>
        <v>1700</v>
      </c>
      <c r="D41" s="25">
        <f>$E6*Corn!$B9</f>
        <v>0</v>
      </c>
      <c r="E41" s="25">
        <f>$E6*Corn!$B10</f>
        <v>1100</v>
      </c>
      <c r="F41" s="25">
        <f>$E6*Corn!$B11</f>
        <v>12786</v>
      </c>
      <c r="G41" s="25">
        <f>$E6*Corn!$B12</f>
        <v>3840</v>
      </c>
      <c r="H41" s="25">
        <f>$E6*Corn!$B13</f>
        <v>4386</v>
      </c>
      <c r="I41" s="25">
        <f>$E6*Corn!$B14</f>
        <v>2942</v>
      </c>
      <c r="J41" s="25">
        <f>$E6*Corn!$B15</f>
        <v>2650</v>
      </c>
      <c r="K41" s="25">
        <f>$E6*Corn!$B16</f>
        <v>300</v>
      </c>
      <c r="L41" s="37">
        <f>$E6*Corn!$B17</f>
        <v>1472</v>
      </c>
    </row>
    <row r="42" spans="1:12" ht="12.75">
      <c r="A42" s="4" t="s">
        <v>25</v>
      </c>
      <c r="B42" s="25">
        <f>$E7*Soyb!$B7</f>
        <v>35500</v>
      </c>
      <c r="C42" s="25">
        <f>$E7*Soyb!$B8</f>
        <v>8500</v>
      </c>
      <c r="D42" s="25">
        <f>$E7*Soyb!$B9</f>
        <v>0</v>
      </c>
      <c r="E42" s="25">
        <f>$E7*Soyb!$B10</f>
        <v>0</v>
      </c>
      <c r="F42" s="25">
        <f>$E7*Soyb!$B11</f>
        <v>6710</v>
      </c>
      <c r="G42" s="25">
        <f>$E7*Soyb!$B12</f>
        <v>11200</v>
      </c>
      <c r="H42" s="25">
        <f>$E7*Soyb!$B13</f>
        <v>16120.000000000002</v>
      </c>
      <c r="I42" s="25">
        <f>$E7*Soyb!$B14</f>
        <v>11820</v>
      </c>
      <c r="J42" s="25">
        <f>$E7*Soyb!$B15</f>
        <v>0</v>
      </c>
      <c r="K42" s="25">
        <f>$E7*Soyb!$B16</f>
        <v>5500</v>
      </c>
      <c r="L42" s="37">
        <f>$E7*Soyb!$B17</f>
        <v>3580</v>
      </c>
    </row>
    <row r="43" spans="1:12" ht="12.75">
      <c r="A43" s="4" t="s">
        <v>87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" t="s">
        <v>55</v>
      </c>
      <c r="B44" s="25">
        <f>$E9*Oil_SF!$B7</f>
        <v>0</v>
      </c>
      <c r="C44" s="25">
        <f>$E9*Oil_SF!$B8</f>
        <v>0</v>
      </c>
      <c r="D44" s="25">
        <f>$E9*Oil_SF!$B9</f>
        <v>0</v>
      </c>
      <c r="E44" s="25">
        <f>$E9*Oil_SF!$B10</f>
        <v>0</v>
      </c>
      <c r="F44" s="25">
        <f>$E9*Oil_SF!$B11</f>
        <v>0</v>
      </c>
      <c r="G44" s="25">
        <f>$E9*Oil_SF!$B12</f>
        <v>0</v>
      </c>
      <c r="H44" s="25">
        <f>$E9*Oil_SF!$B13</f>
        <v>0</v>
      </c>
      <c r="I44" s="25">
        <f>$E9*Oil_SF!$B14</f>
        <v>0</v>
      </c>
      <c r="J44" s="25">
        <f>$E9*Oil_SF!$B15</f>
        <v>0</v>
      </c>
      <c r="K44" s="25">
        <f>$E9*Oil_SF!$B16</f>
        <v>0</v>
      </c>
      <c r="L44" s="37">
        <f>$E9*Oil_SF!$B17</f>
        <v>0</v>
      </c>
    </row>
    <row r="45" spans="1:12" ht="12.75">
      <c r="A45" s="4" t="s">
        <v>56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" t="s">
        <v>57</v>
      </c>
      <c r="B46" s="25">
        <f>$E11*Canola!$B7</f>
        <v>0</v>
      </c>
      <c r="C46" s="25">
        <f>$E11*Canola!$B8</f>
        <v>0</v>
      </c>
      <c r="D46" s="25">
        <f>$E11*Canola!$B9</f>
        <v>0</v>
      </c>
      <c r="E46" s="25">
        <f>$E11*Canola!$B10</f>
        <v>0</v>
      </c>
      <c r="F46" s="25">
        <f>$E11*Canola!$B11</f>
        <v>0</v>
      </c>
      <c r="G46" s="25">
        <f>$E11*Canola!$B12</f>
        <v>0</v>
      </c>
      <c r="H46" s="25">
        <f>$E11*Canola!$B13</f>
        <v>0</v>
      </c>
      <c r="I46" s="25">
        <f>$E11*Canola!$B14</f>
        <v>0</v>
      </c>
      <c r="J46" s="25">
        <f>$E11*Canola!$B15</f>
        <v>0</v>
      </c>
      <c r="K46" s="25">
        <f>$E11*Canola!$B16</f>
        <v>0</v>
      </c>
      <c r="L46" s="37">
        <f>$E11*Canola!$B17</f>
        <v>0</v>
      </c>
    </row>
    <row r="47" spans="1:12" ht="12.75">
      <c r="A47" s="4" t="s">
        <v>58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61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62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59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60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63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64</v>
      </c>
      <c r="B53" s="38">
        <f>$E18*'Wint.Wht'!$B7</f>
        <v>0</v>
      </c>
      <c r="C53" s="38">
        <f>$E18*'Wint.Wht'!$B8</f>
        <v>0</v>
      </c>
      <c r="D53" s="38">
        <f>$E18*'Wint.Wht'!$B9</f>
        <v>0</v>
      </c>
      <c r="E53" s="38">
        <f>$E18*'Wint.Wht'!$B10</f>
        <v>0</v>
      </c>
      <c r="F53" s="38">
        <f>$E18*'Wint.Wht'!$B11</f>
        <v>0</v>
      </c>
      <c r="G53" s="38">
        <f>$E18*'Wint.Wht'!$B12</f>
        <v>0</v>
      </c>
      <c r="H53" s="38">
        <f>$E18*'Wint.Wht'!$B13</f>
        <v>0</v>
      </c>
      <c r="I53" s="38">
        <f>$E18*'Wint.Wht'!$B14</f>
        <v>0</v>
      </c>
      <c r="J53" s="38">
        <f>$E18*'Wint.Wht'!$B15</f>
        <v>0</v>
      </c>
      <c r="K53" s="38">
        <f>$E18*'Wint.Wht'!$B16</f>
        <v>0</v>
      </c>
      <c r="L53" s="39">
        <f>$E18*'Wint.Wht'!$B17</f>
        <v>0</v>
      </c>
    </row>
    <row r="54" spans="1:12" ht="12.75">
      <c r="A54" s="4" t="s">
        <v>65</v>
      </c>
      <c r="B54" s="38">
        <f>$E19*Rye!$B7</f>
        <v>0</v>
      </c>
      <c r="C54" s="38">
        <f>$E19*Rye!$B8</f>
        <v>0</v>
      </c>
      <c r="D54" s="38">
        <f>$E19*Rye!$B9</f>
        <v>0</v>
      </c>
      <c r="E54" s="38">
        <f>$E19*Rye!$B10</f>
        <v>0</v>
      </c>
      <c r="F54" s="38">
        <f>$E19*Rye!$B11</f>
        <v>0</v>
      </c>
      <c r="G54" s="38">
        <f>$E19*Rye!$B12</f>
        <v>0</v>
      </c>
      <c r="H54" s="38">
        <f>$E19*Rye!$B13</f>
        <v>0</v>
      </c>
      <c r="I54" s="38">
        <f>$E19*Rye!$B14</f>
        <v>0</v>
      </c>
      <c r="J54" s="38">
        <f>$E19*Rye!$B15</f>
        <v>0</v>
      </c>
      <c r="K54" s="38">
        <f>$E19*Rye!$B16</f>
        <v>0</v>
      </c>
      <c r="L54" s="39">
        <f>$E19*Rye!$B17</f>
        <v>0</v>
      </c>
    </row>
    <row r="55" spans="1:12" ht="12.75">
      <c r="A55" s="40" t="s">
        <v>83</v>
      </c>
      <c r="B55" s="26">
        <f aca="true" t="shared" si="4" ref="B55:L55">SUM(B38:B54)</f>
        <v>61102</v>
      </c>
      <c r="C55" s="26">
        <f t="shared" si="4"/>
        <v>23340</v>
      </c>
      <c r="D55" s="26">
        <f t="shared" si="4"/>
        <v>1450</v>
      </c>
      <c r="E55" s="26">
        <f t="shared" si="4"/>
        <v>1100</v>
      </c>
      <c r="F55" s="26">
        <f t="shared" si="4"/>
        <v>64520</v>
      </c>
      <c r="G55" s="26">
        <f t="shared" si="4"/>
        <v>26580</v>
      </c>
      <c r="H55" s="26">
        <f t="shared" si="4"/>
        <v>36680</v>
      </c>
      <c r="I55" s="26">
        <f t="shared" si="4"/>
        <v>26284</v>
      </c>
      <c r="J55" s="26">
        <f t="shared" si="4"/>
        <v>2650</v>
      </c>
      <c r="K55" s="26">
        <f t="shared" si="4"/>
        <v>7300</v>
      </c>
      <c r="L55" s="41">
        <f t="shared" si="4"/>
        <v>9420</v>
      </c>
    </row>
    <row r="56" spans="1:12" ht="12.75">
      <c r="A56" s="40" t="s">
        <v>104</v>
      </c>
      <c r="B56" s="26"/>
      <c r="C56" s="41"/>
      <c r="D56" s="42">
        <f>SUM(B55:L55)</f>
        <v>260426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37</v>
      </c>
      <c r="C2" s="64"/>
      <c r="D2" s="64"/>
      <c r="E2" s="64"/>
      <c r="F2" s="64"/>
      <c r="G2" s="64"/>
    </row>
    <row r="3" spans="1:7" ht="12.75">
      <c r="A3" t="s">
        <v>89</v>
      </c>
      <c r="B3" s="10">
        <v>6.27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231.98999999999998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16.88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13.5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45.6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13.2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15.83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11.38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4.48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123.87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3.76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13.78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8.17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65.21000000000001</v>
      </c>
      <c r="C25" s="64"/>
      <c r="D25" s="64"/>
      <c r="E25" s="64"/>
      <c r="F25" s="64"/>
      <c r="G25" s="64"/>
    </row>
    <row r="26" spans="2:7" ht="12.75" customHeight="1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189.08</v>
      </c>
      <c r="C27" s="64"/>
      <c r="D27" s="64"/>
      <c r="E27" s="64"/>
      <c r="F27" s="64"/>
      <c r="G27" s="64"/>
    </row>
    <row r="28" spans="2:7" ht="12.75" customHeight="1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42.90999999999997</v>
      </c>
      <c r="C29" s="64"/>
      <c r="D29" s="64"/>
      <c r="E29" s="64"/>
      <c r="F29" s="64"/>
      <c r="G29" s="64"/>
    </row>
    <row r="30" spans="2:7" ht="12.75" customHeight="1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3.347837837837838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1.7624324324324327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5.110270270270271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29</v>
      </c>
      <c r="C2" s="64"/>
      <c r="D2" s="64"/>
      <c r="E2" s="64"/>
      <c r="F2" s="64"/>
      <c r="G2" s="64"/>
    </row>
    <row r="3" spans="1:7" ht="12.75">
      <c r="A3" t="s">
        <v>89</v>
      </c>
      <c r="B3" s="10">
        <v>7.3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211.7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29.25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13.5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31.94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12.2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15.48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11.26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4.37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121.00000000000001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3.66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13.54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8.05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64.75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185.75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25.94999999999999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4.172413793103448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2.2327586206896552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6.405172413793103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57</v>
      </c>
      <c r="C2" s="64"/>
      <c r="D2" s="64"/>
      <c r="E2" s="64"/>
      <c r="F2" s="64"/>
      <c r="G2" s="64"/>
    </row>
    <row r="3" spans="1:7" ht="12.75">
      <c r="A3" t="s">
        <v>89</v>
      </c>
      <c r="B3" s="10">
        <v>4.79</v>
      </c>
      <c r="C3" s="64" t="s">
        <v>137</v>
      </c>
      <c r="D3" s="64"/>
      <c r="E3" s="64"/>
      <c r="F3" s="64"/>
      <c r="G3" s="64"/>
    </row>
    <row r="4" spans="1:7" ht="12.75">
      <c r="A4" t="s">
        <v>28</v>
      </c>
      <c r="B4" s="2">
        <f>B2*B3</f>
        <v>273.03000000000003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12.75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1.25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42.72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4.9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17.55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12.09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3.92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108.38000000000001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4.19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15.01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9.03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67.72999999999999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176.11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96.92000000000002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1.90140350877193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1.1882456140350874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3.089649122807018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94</v>
      </c>
      <c r="C2" s="64"/>
      <c r="D2" s="64"/>
      <c r="E2" s="64"/>
      <c r="F2" s="64"/>
      <c r="G2" s="64"/>
    </row>
    <row r="3" spans="1:7" ht="12.75">
      <c r="A3" t="s">
        <v>89</v>
      </c>
      <c r="B3" s="10">
        <v>3.16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297.04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47.74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5.5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63.93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19.2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21.93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14.71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13.25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7.36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203.62000000000003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5.5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21.4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12.53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78.93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282.55000000000007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14.489999999999952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2.166170212765958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0.8396808510638298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3.005851063829788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30</v>
      </c>
      <c r="C2" s="64"/>
      <c r="D2" s="64"/>
      <c r="E2" s="64"/>
      <c r="F2" s="64"/>
      <c r="G2" s="64"/>
    </row>
    <row r="3" spans="1:7" ht="12.75">
      <c r="A3" t="s">
        <v>89</v>
      </c>
      <c r="B3" s="12">
        <v>8.46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253.8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35.5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6.71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11.2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16.12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11.82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5.5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3.58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98.92999999999999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3.84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14.41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8.63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66.38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165.31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88.49000000000001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3.2976666666666663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2.2126666666666663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5.5103333333333335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1390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0.243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337.77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33.5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24.8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21.8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19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20.16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13.87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5.05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139.68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4.69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17.85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11.64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73.68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213.36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124.40999999999997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0.10048920863309353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0.05300719424460432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0.15349640287769786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1400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0.202</v>
      </c>
      <c r="C3" s="64"/>
      <c r="D3" s="64"/>
      <c r="E3" s="64"/>
      <c r="F3" s="64"/>
      <c r="G3" s="64"/>
    </row>
    <row r="4" spans="1:7" ht="12.75">
      <c r="A4" t="s">
        <v>28</v>
      </c>
      <c r="B4">
        <f>B2*B3</f>
        <v>282.8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15.84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12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30.67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8.8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17.3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12.06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2.8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7.25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4.75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131.47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4.35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16.05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9.94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39.5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69.84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201.31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81.49000000000001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0.09390714285714286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0.04988571428571429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0.14379285714285714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2006-12-22T20:48:58Z</cp:lastPrinted>
  <dcterms:created xsi:type="dcterms:W3CDTF">2005-01-10T15:34:54Z</dcterms:created>
  <dcterms:modified xsi:type="dcterms:W3CDTF">2007-12-18T17:57:32Z</dcterms:modified>
  <cp:category/>
  <cp:version/>
  <cp:contentType/>
  <cp:contentStatus/>
</cp:coreProperties>
</file>