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ension\Extension Publications\Cover Crop Calculator\"/>
    </mc:Choice>
  </mc:AlternateContent>
  <xr:revisionPtr revIDLastSave="0" documentId="13_ncr:1_{DA2BF817-798F-4115-B4A0-B1773418559F}" xr6:coauthVersionLast="36" xr6:coauthVersionMax="36" xr10:uidLastSave="{00000000-0000-0000-0000-000000000000}"/>
  <bookViews>
    <workbookView xWindow="0" yWindow="0" windowWidth="21570" windowHeight="11565" xr2:uid="{00000000-000D-0000-FFFF-FFFF00000000}"/>
  </bookViews>
  <sheets>
    <sheet name="Cover Crop Calculator" sheetId="2" r:id="rId1"/>
    <sheet name="Cover Crop Table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J8" i="1" l="1"/>
  <c r="J35" i="1"/>
  <c r="J31" i="1"/>
  <c r="J26" i="1"/>
  <c r="J4" i="1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4" i="1"/>
  <c r="J33" i="1"/>
  <c r="J32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J6" i="1"/>
  <c r="J5" i="1"/>
  <c r="J3" i="1"/>
  <c r="E7" i="2"/>
  <c r="K25" i="2" l="1"/>
  <c r="F25" i="2"/>
  <c r="E25" i="2"/>
  <c r="D25" i="2"/>
  <c r="C25" i="2"/>
  <c r="B25" i="2"/>
  <c r="K24" i="2"/>
  <c r="F24" i="2"/>
  <c r="E24" i="2"/>
  <c r="D24" i="2"/>
  <c r="C24" i="2"/>
  <c r="B24" i="2"/>
  <c r="K23" i="2"/>
  <c r="F23" i="2"/>
  <c r="E23" i="2"/>
  <c r="D23" i="2"/>
  <c r="C23" i="2"/>
  <c r="B23" i="2"/>
  <c r="K22" i="2"/>
  <c r="F22" i="2"/>
  <c r="E22" i="2"/>
  <c r="D22" i="2"/>
  <c r="C22" i="2"/>
  <c r="B22" i="2"/>
  <c r="K21" i="2"/>
  <c r="F21" i="2"/>
  <c r="E21" i="2"/>
  <c r="D21" i="2"/>
  <c r="C21" i="2"/>
  <c r="B21" i="2"/>
  <c r="B20" i="2"/>
  <c r="K20" i="2"/>
  <c r="F20" i="2"/>
  <c r="E20" i="2"/>
  <c r="D20" i="2"/>
  <c r="C20" i="2"/>
  <c r="K19" i="2"/>
  <c r="F19" i="2"/>
  <c r="E19" i="2"/>
  <c r="D19" i="2"/>
  <c r="C19" i="2"/>
  <c r="B19" i="2"/>
  <c r="K18" i="2"/>
  <c r="F18" i="2"/>
  <c r="E18" i="2"/>
  <c r="D18" i="2"/>
  <c r="C18" i="2"/>
  <c r="B18" i="2"/>
  <c r="K17" i="2"/>
  <c r="F17" i="2"/>
  <c r="E17" i="2"/>
  <c r="D17" i="2"/>
  <c r="C17" i="2"/>
  <c r="B17" i="2"/>
  <c r="K16" i="2"/>
  <c r="F16" i="2"/>
  <c r="E16" i="2"/>
  <c r="D16" i="2"/>
  <c r="C16" i="2"/>
  <c r="B16" i="2"/>
  <c r="K15" i="2"/>
  <c r="F15" i="2"/>
  <c r="E15" i="2"/>
  <c r="D15" i="2"/>
  <c r="C15" i="2"/>
  <c r="B15" i="2"/>
  <c r="K14" i="2"/>
  <c r="F14" i="2"/>
  <c r="E14" i="2"/>
  <c r="D14" i="2"/>
  <c r="C14" i="2"/>
  <c r="B14" i="2"/>
  <c r="K13" i="2"/>
  <c r="F13" i="2"/>
  <c r="E13" i="2"/>
  <c r="D13" i="2"/>
  <c r="C13" i="2"/>
  <c r="B13" i="2"/>
  <c r="K12" i="2"/>
  <c r="F12" i="2"/>
  <c r="E12" i="2"/>
  <c r="D12" i="2"/>
  <c r="C12" i="2"/>
  <c r="B12" i="2"/>
  <c r="K11" i="2"/>
  <c r="F11" i="2"/>
  <c r="E11" i="2"/>
  <c r="D11" i="2"/>
  <c r="C11" i="2"/>
  <c r="B11" i="2"/>
  <c r="K10" i="2"/>
  <c r="F10" i="2"/>
  <c r="E10" i="2"/>
  <c r="D10" i="2"/>
  <c r="C10" i="2"/>
  <c r="B10" i="2"/>
  <c r="K9" i="2"/>
  <c r="F9" i="2"/>
  <c r="E9" i="2"/>
  <c r="D9" i="2"/>
  <c r="C9" i="2"/>
  <c r="B9" i="2"/>
  <c r="K8" i="2"/>
  <c r="F8" i="2"/>
  <c r="E8" i="2"/>
  <c r="D8" i="2"/>
  <c r="C8" i="2"/>
  <c r="B8" i="2"/>
  <c r="K7" i="2"/>
  <c r="F7" i="2"/>
  <c r="D7" i="2"/>
  <c r="C7" i="2"/>
  <c r="B7" i="2"/>
  <c r="K6" i="2"/>
  <c r="F6" i="2"/>
  <c r="E6" i="2"/>
  <c r="D6" i="2"/>
  <c r="C6" i="2"/>
  <c r="B6" i="2"/>
  <c r="K5" i="2"/>
  <c r="F5" i="2"/>
  <c r="E5" i="2"/>
  <c r="D5" i="2"/>
  <c r="C5" i="2"/>
  <c r="B5" i="2"/>
  <c r="K4" i="2"/>
  <c r="F4" i="2"/>
  <c r="E4" i="2"/>
  <c r="D4" i="2"/>
  <c r="C4" i="2"/>
  <c r="B4" i="2"/>
  <c r="K3" i="2"/>
  <c r="F3" i="2"/>
  <c r="E3" i="2"/>
  <c r="D3" i="2"/>
  <c r="C3" i="2"/>
  <c r="B3" i="2"/>
  <c r="F2" i="2"/>
  <c r="E2" i="2"/>
  <c r="D2" i="2"/>
  <c r="C2" i="2"/>
  <c r="K2" i="2" l="1"/>
  <c r="K26" i="2" s="1"/>
</calcChain>
</file>

<file path=xl/sharedStrings.xml><?xml version="1.0" encoding="utf-8"?>
<sst xmlns="http://schemas.openxmlformats.org/spreadsheetml/2006/main" count="372" uniqueCount="141">
  <si>
    <t>Crop</t>
  </si>
  <si>
    <t>Purpletop Turnip</t>
  </si>
  <si>
    <t xml:space="preserve">Pasja Turnip  </t>
  </si>
  <si>
    <t>Family</t>
  </si>
  <si>
    <t>Season</t>
  </si>
  <si>
    <t>Brassica</t>
  </si>
  <si>
    <t>Cool</t>
  </si>
  <si>
    <t>Radish</t>
  </si>
  <si>
    <t>Kale</t>
  </si>
  <si>
    <t>Swede</t>
  </si>
  <si>
    <t>Forage Rape</t>
  </si>
  <si>
    <t>Ethiopian cabbage</t>
  </si>
  <si>
    <t>Winter Canola</t>
  </si>
  <si>
    <t>Winter</t>
  </si>
  <si>
    <t>Forage Barley</t>
  </si>
  <si>
    <t>Cereals</t>
  </si>
  <si>
    <t>Conventional Oat</t>
  </si>
  <si>
    <t>Forage Oat</t>
  </si>
  <si>
    <t>Conventional Barley</t>
  </si>
  <si>
    <t>Triticale</t>
  </si>
  <si>
    <t>Winter Wheat</t>
  </si>
  <si>
    <t>Annual Ryegrass</t>
  </si>
  <si>
    <t>Winter Rye</t>
  </si>
  <si>
    <t>Warm</t>
  </si>
  <si>
    <t>Winter Triticale</t>
  </si>
  <si>
    <t>Grasses</t>
  </si>
  <si>
    <t>Siberian Millet</t>
  </si>
  <si>
    <t>German Millet</t>
  </si>
  <si>
    <t>Sorghum/Sudan NonBMR</t>
  </si>
  <si>
    <t>Sorghum/Sudan BMR</t>
  </si>
  <si>
    <t>Sudangrass</t>
  </si>
  <si>
    <t>Pearl Millet</t>
  </si>
  <si>
    <t>Proso Millet</t>
  </si>
  <si>
    <t>Japanese (Common) Millet</t>
  </si>
  <si>
    <t>Sunflower</t>
  </si>
  <si>
    <t>Broadleaf Crops</t>
  </si>
  <si>
    <t>Buckwheat</t>
  </si>
  <si>
    <t>Sugarbeet</t>
  </si>
  <si>
    <t>Field pea</t>
  </si>
  <si>
    <t>Legume</t>
  </si>
  <si>
    <t>Forage pea</t>
  </si>
  <si>
    <t>Hairy vetch</t>
  </si>
  <si>
    <t>Lentil</t>
  </si>
  <si>
    <t>Berseem clover</t>
  </si>
  <si>
    <t>Red clover</t>
  </si>
  <si>
    <t>Crimson clover</t>
  </si>
  <si>
    <t>Sweetclover</t>
  </si>
  <si>
    <t>Chickpea</t>
  </si>
  <si>
    <t>Cow pea</t>
  </si>
  <si>
    <t>Faba bean</t>
  </si>
  <si>
    <t>Forage Soybean</t>
  </si>
  <si>
    <t>Conventional Soybean</t>
  </si>
  <si>
    <t>Phacelia</t>
  </si>
  <si>
    <t>Grain Sorghum</t>
  </si>
  <si>
    <t>Recommended Seeding Rate Drilling</t>
  </si>
  <si>
    <t>12-20</t>
  </si>
  <si>
    <t>13-22</t>
  </si>
  <si>
    <t>Recommended Seeding Rate Drilling (lbs/a PLS)</t>
  </si>
  <si>
    <t>Recommended Seeding Rate Broad Cast (lbs/a PLS)</t>
  </si>
  <si>
    <t>50-75</t>
  </si>
  <si>
    <t>55-83</t>
  </si>
  <si>
    <t>12-15</t>
  </si>
  <si>
    <t>13-17</t>
  </si>
  <si>
    <t>30-60</t>
  </si>
  <si>
    <t>33-66</t>
  </si>
  <si>
    <t>10-15</t>
  </si>
  <si>
    <t>11-17</t>
  </si>
  <si>
    <t>40-90</t>
  </si>
  <si>
    <t>55-99</t>
  </si>
  <si>
    <t>15-20</t>
  </si>
  <si>
    <t>17-22</t>
  </si>
  <si>
    <t>50-90</t>
  </si>
  <si>
    <t>8-15</t>
  </si>
  <si>
    <t>10-20</t>
  </si>
  <si>
    <t>11-22</t>
  </si>
  <si>
    <t>8-10</t>
  </si>
  <si>
    <t>9-11</t>
  </si>
  <si>
    <t>6-10</t>
  </si>
  <si>
    <t>7-11</t>
  </si>
  <si>
    <t>20-35</t>
  </si>
  <si>
    <t>2-5</t>
  </si>
  <si>
    <t>2.2-5.5</t>
  </si>
  <si>
    <t>1-3</t>
  </si>
  <si>
    <t>1.1-3.3</t>
  </si>
  <si>
    <t>3-4</t>
  </si>
  <si>
    <t>Sunn Hemp</t>
  </si>
  <si>
    <t>15-18</t>
  </si>
  <si>
    <t>4-8</t>
  </si>
  <si>
    <t>5-10</t>
  </si>
  <si>
    <t>30-40</t>
  </si>
  <si>
    <t>1-2</t>
  </si>
  <si>
    <t>30-90</t>
  </si>
  <si>
    <t>4-12</t>
  </si>
  <si>
    <t>8-12</t>
  </si>
  <si>
    <t>30-80</t>
  </si>
  <si>
    <t>80-100</t>
  </si>
  <si>
    <t>Forage Corn</t>
  </si>
  <si>
    <t>Species % of Mix</t>
  </si>
  <si>
    <t>25-30</t>
  </si>
  <si>
    <t>3.5</t>
  </si>
  <si>
    <t>7</t>
  </si>
  <si>
    <t>60-80</t>
  </si>
  <si>
    <t>Species Cost</t>
  </si>
  <si>
    <t xml:space="preserve"> </t>
  </si>
  <si>
    <t>Average Cost of Retail Seed - Millborn</t>
  </si>
  <si>
    <t>Average Cost of Retail Seed - Agassiz</t>
  </si>
  <si>
    <t>N/A</t>
  </si>
  <si>
    <t>Forage Sorghum (BMR)</t>
  </si>
  <si>
    <t>1</t>
  </si>
  <si>
    <t>4</t>
  </si>
  <si>
    <t>2-4</t>
  </si>
  <si>
    <t>no broadcast</t>
  </si>
  <si>
    <t>5-20</t>
  </si>
  <si>
    <t>12-5</t>
  </si>
  <si>
    <t>5-8</t>
  </si>
  <si>
    <t>Teff</t>
  </si>
  <si>
    <t>Winter camelina</t>
  </si>
  <si>
    <t>4-6</t>
  </si>
  <si>
    <t>30-50</t>
  </si>
  <si>
    <t>Recommended Seeding Rate in a 4-5 way mix (lbs/a PLS)</t>
  </si>
  <si>
    <t>Select One</t>
  </si>
  <si>
    <t>-</t>
  </si>
  <si>
    <t>Seeding Rate to be Used (lbs/a)</t>
  </si>
  <si>
    <t>Total Cost/Acre</t>
  </si>
  <si>
    <t>This is just an estimated cost and does not take PLS into consideration.</t>
  </si>
  <si>
    <t>Yellow cells must be completed to estimate costs.</t>
  </si>
  <si>
    <r>
      <t xml:space="preserve">PLS = (% pure seed X % germination) </t>
    </r>
    <r>
      <rPr>
        <b/>
        <sz val="11"/>
        <color theme="1"/>
        <rFont val="Calibri"/>
        <family val="2"/>
      </rPr>
      <t>÷ 100</t>
    </r>
  </si>
  <si>
    <t>Actual Seed Cost</t>
  </si>
  <si>
    <t xml:space="preserve">Platain </t>
  </si>
  <si>
    <t>Chicory</t>
  </si>
  <si>
    <t>Graza radish</t>
  </si>
  <si>
    <t>5-7</t>
  </si>
  <si>
    <t>3</t>
  </si>
  <si>
    <t>Winfred Hybrid</t>
  </si>
  <si>
    <t>New York Winter Turnip</t>
  </si>
  <si>
    <t>3-8</t>
  </si>
  <si>
    <t>Average Cost of Retail Seed - PGG</t>
  </si>
  <si>
    <t>Annual Ryegrass (Crusader)</t>
  </si>
  <si>
    <t>12</t>
  </si>
  <si>
    <t>Herb</t>
  </si>
  <si>
    <t>Average Cost of Retail Seed (Jan.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</si>
</sst>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8" fontId="0" fillId="0" borderId="0" xfId="0" applyNumberFormat="1" applyFill="1"/>
    <xf numFmtId="164" fontId="0" fillId="0" borderId="0" xfId="0" applyNumberFormat="1" applyFill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1" fillId="0" borderId="15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0" borderId="6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3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4" xfId="0" applyBorder="1" applyProtection="1">
      <protection locked="0"/>
    </xf>
    <xf numFmtId="0" fontId="0" fillId="3" borderId="16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0" borderId="19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A32" sqref="A32"/>
    </sheetView>
  </sheetViews>
  <sheetFormatPr defaultRowHeight="15" x14ac:dyDescent="0.25"/>
  <cols>
    <col min="1" max="1" width="15.42578125" customWidth="1"/>
    <col min="2" max="2" width="15.5703125" customWidth="1"/>
    <col min="3" max="3" width="12.7109375" customWidth="1"/>
    <col min="4" max="4" width="16.140625" customWidth="1"/>
    <col min="5" max="5" width="18.7109375" customWidth="1"/>
    <col min="6" max="6" width="20.85546875" customWidth="1"/>
    <col min="7" max="7" width="16.5703125" customWidth="1"/>
    <col min="8" max="8" width="11.42578125" customWidth="1"/>
    <col min="9" max="10" width="19.140625" customWidth="1"/>
    <col min="11" max="11" width="13" customWidth="1"/>
  </cols>
  <sheetData>
    <row r="1" spans="1:11" s="1" customFormat="1" ht="45.75" customHeight="1" thickBot="1" x14ac:dyDescent="0.3">
      <c r="A1" s="11" t="s">
        <v>0</v>
      </c>
      <c r="B1" s="12" t="s">
        <v>3</v>
      </c>
      <c r="C1" s="12" t="s">
        <v>4</v>
      </c>
      <c r="D1" s="12" t="s">
        <v>54</v>
      </c>
      <c r="E1" s="12" t="s">
        <v>58</v>
      </c>
      <c r="F1" s="12" t="s">
        <v>119</v>
      </c>
      <c r="G1" s="12" t="s">
        <v>122</v>
      </c>
      <c r="H1" s="12" t="s">
        <v>97</v>
      </c>
      <c r="I1" s="12" t="s">
        <v>140</v>
      </c>
      <c r="J1" s="12" t="s">
        <v>127</v>
      </c>
      <c r="K1" s="13" t="s">
        <v>102</v>
      </c>
    </row>
    <row r="2" spans="1:11" x14ac:dyDescent="0.25">
      <c r="A2" s="30" t="s">
        <v>120</v>
      </c>
      <c r="B2" s="27" t="str">
        <f>VLOOKUP(A2,'Cover Crop Table'!A2:J57,2,FALSE)</f>
        <v>-</v>
      </c>
      <c r="C2" s="27" t="str">
        <f>VLOOKUP(A2,'Cover Crop Table'!A2:J57,3,FALSE)</f>
        <v>-</v>
      </c>
      <c r="D2" s="27" t="str">
        <f>VLOOKUP(A2,'Cover Crop Table'!A2:J57,4,FALSE)</f>
        <v>-</v>
      </c>
      <c r="E2" s="27" t="str">
        <f>VLOOKUP(A2,'Cover Crop Table'!A2:J57,5,FALSE)</f>
        <v>-</v>
      </c>
      <c r="F2" s="27" t="str">
        <f>VLOOKUP(A2,'Cover Crop Table'!A2:J57,6,FALSE)</f>
        <v>-</v>
      </c>
      <c r="G2" s="38"/>
      <c r="H2" s="39"/>
      <c r="I2" s="27">
        <f>VLOOKUP(A2,'Cover Crop Table'!A2:J57,10,FALSE)</f>
        <v>0</v>
      </c>
      <c r="J2" s="45"/>
      <c r="K2" s="41">
        <f>G2*IF(J2&gt;0,J2,I2)</f>
        <v>0</v>
      </c>
    </row>
    <row r="3" spans="1:11" x14ac:dyDescent="0.25">
      <c r="A3" s="35" t="s">
        <v>120</v>
      </c>
      <c r="B3" s="28" t="str">
        <f>VLOOKUP(A3,'Cover Crop Table'!A2:J57,2,FALSE)</f>
        <v>-</v>
      </c>
      <c r="C3" s="28" t="str">
        <f>VLOOKUP(A3,'Cover Crop Table'!A2:J57,3,FALSE)</f>
        <v>-</v>
      </c>
      <c r="D3" s="28" t="str">
        <f>VLOOKUP(A3,'Cover Crop Table'!A2:J57,4,FALSE)</f>
        <v>-</v>
      </c>
      <c r="E3" s="28" t="str">
        <f>VLOOKUP(A3,'Cover Crop Table'!A2:J57,5,FALSE)</f>
        <v>-</v>
      </c>
      <c r="F3" s="28" t="str">
        <f>VLOOKUP(A3,'Cover Crop Table'!A2:J57,6,FALSE)</f>
        <v>-</v>
      </c>
      <c r="G3" s="31"/>
      <c r="H3" s="33"/>
      <c r="I3" s="28">
        <f>VLOOKUP(A3,'Cover Crop Table'!A2:J57,10,FALSE)</f>
        <v>0</v>
      </c>
      <c r="J3" s="46"/>
      <c r="K3" s="43">
        <f t="shared" ref="K3:K25" si="0">G3*IF(J3&gt;0,J3,I3)</f>
        <v>0</v>
      </c>
    </row>
    <row r="4" spans="1:11" x14ac:dyDescent="0.25">
      <c r="A4" s="35" t="s">
        <v>120</v>
      </c>
      <c r="B4" s="28" t="str">
        <f>VLOOKUP(A4,'Cover Crop Table'!A2:J57,2,FALSE)</f>
        <v>-</v>
      </c>
      <c r="C4" s="28" t="str">
        <f>VLOOKUP(A4,'Cover Crop Table'!A2:J57,3,FALSE)</f>
        <v>-</v>
      </c>
      <c r="D4" s="28" t="str">
        <f>VLOOKUP(A4,'Cover Crop Table'!A2:J57,4,FALSE)</f>
        <v>-</v>
      </c>
      <c r="E4" s="28" t="str">
        <f>VLOOKUP(A4,'Cover Crop Table'!A2:J57,5,FALSE)</f>
        <v>-</v>
      </c>
      <c r="F4" s="28" t="str">
        <f>VLOOKUP(A4,'Cover Crop Table'!A2:J57,6,FALSE)</f>
        <v>-</v>
      </c>
      <c r="G4" s="31"/>
      <c r="H4" s="33"/>
      <c r="I4" s="28">
        <f>VLOOKUP(A4,'Cover Crop Table'!A2:J57,10,FALSE)</f>
        <v>0</v>
      </c>
      <c r="J4" s="35"/>
      <c r="K4" s="42">
        <f t="shared" si="0"/>
        <v>0</v>
      </c>
    </row>
    <row r="5" spans="1:11" x14ac:dyDescent="0.25">
      <c r="A5" s="35" t="s">
        <v>120</v>
      </c>
      <c r="B5" s="28" t="str">
        <f>VLOOKUP(A5,'Cover Crop Table'!A2:J57,2,FALSE)</f>
        <v>-</v>
      </c>
      <c r="C5" s="28" t="str">
        <f>VLOOKUP(A5,'Cover Crop Table'!A2:J57,3,FALSE)</f>
        <v>-</v>
      </c>
      <c r="D5" s="28" t="str">
        <f>VLOOKUP(A5,'Cover Crop Table'!A2:J57,4,FALSE)</f>
        <v>-</v>
      </c>
      <c r="E5" s="28" t="str">
        <f>VLOOKUP(A5,'Cover Crop Table'!A2:J57,5,FALSE)</f>
        <v>-</v>
      </c>
      <c r="F5" s="28" t="str">
        <f>VLOOKUP(A5,'Cover Crop Table'!A2:J57,6,FALSE)</f>
        <v>-</v>
      </c>
      <c r="G5" s="31"/>
      <c r="H5" s="33"/>
      <c r="I5" s="28">
        <f>VLOOKUP(A5,'Cover Crop Table'!A2:J57,10,FALSE)</f>
        <v>0</v>
      </c>
      <c r="J5" s="35"/>
      <c r="K5" s="42">
        <f t="shared" si="0"/>
        <v>0</v>
      </c>
    </row>
    <row r="6" spans="1:11" x14ac:dyDescent="0.25">
      <c r="A6" s="35" t="s">
        <v>120</v>
      </c>
      <c r="B6" s="28" t="str">
        <f>VLOOKUP(A6,'Cover Crop Table'!A2:J57,2,FALSE)</f>
        <v>-</v>
      </c>
      <c r="C6" s="28" t="str">
        <f>VLOOKUP(A6,'Cover Crop Table'!A2:J57,3,FALSE)</f>
        <v>-</v>
      </c>
      <c r="D6" s="28" t="str">
        <f>VLOOKUP(A6,'Cover Crop Table'!A2:J57,4,FALSE)</f>
        <v>-</v>
      </c>
      <c r="E6" s="28" t="str">
        <f>VLOOKUP(A6,'Cover Crop Table'!A2:J57,5,FALSE)</f>
        <v>-</v>
      </c>
      <c r="F6" s="28" t="str">
        <f>VLOOKUP(A6,'Cover Crop Table'!A2:J57,6,FALSE)</f>
        <v>-</v>
      </c>
      <c r="G6" s="31"/>
      <c r="H6" s="33"/>
      <c r="I6" s="28">
        <f>VLOOKUP(A6,'Cover Crop Table'!A2:J57,10,FALSE)</f>
        <v>0</v>
      </c>
      <c r="J6" s="35"/>
      <c r="K6" s="42">
        <f t="shared" si="0"/>
        <v>0</v>
      </c>
    </row>
    <row r="7" spans="1:11" x14ac:dyDescent="0.25">
      <c r="A7" s="35" t="s">
        <v>120</v>
      </c>
      <c r="B7" s="28" t="str">
        <f>VLOOKUP(A7,'Cover Crop Table'!A2:J57,2,FALSE)</f>
        <v>-</v>
      </c>
      <c r="C7" s="28" t="str">
        <f>VLOOKUP(A7,'Cover Crop Table'!A2:J57,3,FALSE)</f>
        <v>-</v>
      </c>
      <c r="D7" s="28" t="str">
        <f>VLOOKUP(A7,'Cover Crop Table'!A2:J57,4,FALSE)</f>
        <v>-</v>
      </c>
      <c r="E7" s="28" t="str">
        <f>VLOOKUP(A7,'Cover Crop Table'!A2:J57,5,FALSE)</f>
        <v>-</v>
      </c>
      <c r="F7" s="28" t="str">
        <f>VLOOKUP(A7,'Cover Crop Table'!A2:J57,6,FALSE)</f>
        <v>-</v>
      </c>
      <c r="G7" s="31"/>
      <c r="H7" s="33"/>
      <c r="I7" s="28">
        <f>VLOOKUP(A7,'Cover Crop Table'!A2:J57,10,FALSE)</f>
        <v>0</v>
      </c>
      <c r="J7" s="35"/>
      <c r="K7" s="42">
        <f t="shared" si="0"/>
        <v>0</v>
      </c>
    </row>
    <row r="8" spans="1:11" x14ac:dyDescent="0.25">
      <c r="A8" s="35" t="s">
        <v>120</v>
      </c>
      <c r="B8" s="28" t="str">
        <f>VLOOKUP(A8,'Cover Crop Table'!A2:J57,2,FALSE)</f>
        <v>-</v>
      </c>
      <c r="C8" s="28" t="str">
        <f>VLOOKUP(A8,'Cover Crop Table'!A2:J57,3,FALSE)</f>
        <v>-</v>
      </c>
      <c r="D8" s="28" t="str">
        <f>VLOOKUP(A8,'Cover Crop Table'!A2:J57,4,FALSE)</f>
        <v>-</v>
      </c>
      <c r="E8" s="28" t="str">
        <f>VLOOKUP(A8,'Cover Crop Table'!A2:J57,5,FALSE)</f>
        <v>-</v>
      </c>
      <c r="F8" s="28" t="str">
        <f>VLOOKUP(A8,'Cover Crop Table'!A2:J57,6,FALSE)</f>
        <v>-</v>
      </c>
      <c r="G8" s="31"/>
      <c r="H8" s="33"/>
      <c r="I8" s="28">
        <f>VLOOKUP(A8,'Cover Crop Table'!A2:J57,10,FALSE)</f>
        <v>0</v>
      </c>
      <c r="J8" s="35"/>
      <c r="K8" s="42">
        <f t="shared" si="0"/>
        <v>0</v>
      </c>
    </row>
    <row r="9" spans="1:11" x14ac:dyDescent="0.25">
      <c r="A9" s="35" t="s">
        <v>120</v>
      </c>
      <c r="B9" s="28" t="str">
        <f>VLOOKUP(A9,'Cover Crop Table'!A2:J57,2,FALSE)</f>
        <v>-</v>
      </c>
      <c r="C9" s="28" t="str">
        <f>VLOOKUP(A9,'Cover Crop Table'!A2:J57,3,FALSE)</f>
        <v>-</v>
      </c>
      <c r="D9" s="28" t="str">
        <f>VLOOKUP(A9,'Cover Crop Table'!A2:J57,4,FALSE)</f>
        <v>-</v>
      </c>
      <c r="E9" s="28" t="str">
        <f>VLOOKUP(A9,'Cover Crop Table'!A2:J57,5,FALSE)</f>
        <v>-</v>
      </c>
      <c r="F9" s="28" t="str">
        <f>VLOOKUP(A9,'Cover Crop Table'!A2:J57,6,FALSE)</f>
        <v>-</v>
      </c>
      <c r="G9" s="31"/>
      <c r="H9" s="33"/>
      <c r="I9" s="28">
        <f>VLOOKUP(A9,'Cover Crop Table'!A2:J57,10,FALSE)</f>
        <v>0</v>
      </c>
      <c r="J9" s="35"/>
      <c r="K9" s="42">
        <f t="shared" si="0"/>
        <v>0</v>
      </c>
    </row>
    <row r="10" spans="1:11" x14ac:dyDescent="0.25">
      <c r="A10" s="35" t="s">
        <v>120</v>
      </c>
      <c r="B10" s="28" t="str">
        <f>VLOOKUP(A10,'Cover Crop Table'!A2:J57,2,FALSE)</f>
        <v>-</v>
      </c>
      <c r="C10" s="28" t="str">
        <f>VLOOKUP(A10,'Cover Crop Table'!A2:J57,3,FALSE)</f>
        <v>-</v>
      </c>
      <c r="D10" s="28" t="str">
        <f>VLOOKUP(A10,'Cover Crop Table'!A2:J57,4,FALSE)</f>
        <v>-</v>
      </c>
      <c r="E10" s="28" t="str">
        <f>VLOOKUP(A10,'Cover Crop Table'!A2:J57,5,FALSE)</f>
        <v>-</v>
      </c>
      <c r="F10" s="28" t="str">
        <f>VLOOKUP(A10,'Cover Crop Table'!A2:J57,6,FALSE)</f>
        <v>-</v>
      </c>
      <c r="G10" s="31"/>
      <c r="H10" s="33"/>
      <c r="I10" s="28">
        <f>VLOOKUP(A10,'Cover Crop Table'!A2:J57,10,FALSE)</f>
        <v>0</v>
      </c>
      <c r="J10" s="35"/>
      <c r="K10" s="42">
        <f t="shared" si="0"/>
        <v>0</v>
      </c>
    </row>
    <row r="11" spans="1:11" x14ac:dyDescent="0.25">
      <c r="A11" s="35" t="s">
        <v>120</v>
      </c>
      <c r="B11" s="28" t="str">
        <f>VLOOKUP(A11,'Cover Crop Table'!A2:J57,2,FALSE)</f>
        <v>-</v>
      </c>
      <c r="C11" s="28" t="str">
        <f>VLOOKUP(A11,'Cover Crop Table'!A2:J57,3,FALSE)</f>
        <v>-</v>
      </c>
      <c r="D11" s="28" t="str">
        <f>VLOOKUP(A11,'Cover Crop Table'!A2:J57,4,FALSE)</f>
        <v>-</v>
      </c>
      <c r="E11" s="28" t="str">
        <f>VLOOKUP(A11,'Cover Crop Table'!A2:J57,5,FALSE)</f>
        <v>-</v>
      </c>
      <c r="F11" s="28" t="str">
        <f>VLOOKUP(A11,'Cover Crop Table'!A2:J57,6,FALSE)</f>
        <v>-</v>
      </c>
      <c r="G11" s="31"/>
      <c r="H11" s="33"/>
      <c r="I11" s="28">
        <f>VLOOKUP(A11,'Cover Crop Table'!A2:J57,10,FALSE)</f>
        <v>0</v>
      </c>
      <c r="J11" s="35"/>
      <c r="K11" s="42">
        <f t="shared" si="0"/>
        <v>0</v>
      </c>
    </row>
    <row r="12" spans="1:11" x14ac:dyDescent="0.25">
      <c r="A12" s="35" t="s">
        <v>120</v>
      </c>
      <c r="B12" s="28" t="str">
        <f>VLOOKUP(A12,'Cover Crop Table'!A2:J57,2,FALSE)</f>
        <v>-</v>
      </c>
      <c r="C12" s="28" t="str">
        <f>VLOOKUP(A12,'Cover Crop Table'!A2:J57,3,FALSE)</f>
        <v>-</v>
      </c>
      <c r="D12" s="28" t="str">
        <f>VLOOKUP(A12,'Cover Crop Table'!A2:J57,4,FALSE)</f>
        <v>-</v>
      </c>
      <c r="E12" s="28" t="str">
        <f>VLOOKUP(A12,'Cover Crop Table'!A2:J57,5,FALSE)</f>
        <v>-</v>
      </c>
      <c r="F12" s="28" t="str">
        <f>VLOOKUP(A12,'Cover Crop Table'!A2:J57,6,FALSE)</f>
        <v>-</v>
      </c>
      <c r="G12" s="31"/>
      <c r="H12" s="33"/>
      <c r="I12" s="28">
        <f>VLOOKUP(A12,'Cover Crop Table'!A2:J57,10,FALSE)</f>
        <v>0</v>
      </c>
      <c r="J12" s="35"/>
      <c r="K12" s="42">
        <f t="shared" si="0"/>
        <v>0</v>
      </c>
    </row>
    <row r="13" spans="1:11" x14ac:dyDescent="0.25">
      <c r="A13" s="35" t="s">
        <v>120</v>
      </c>
      <c r="B13" s="28" t="str">
        <f>VLOOKUP(A13,'Cover Crop Table'!A2:J57,2,FALSE)</f>
        <v>-</v>
      </c>
      <c r="C13" s="28" t="str">
        <f>VLOOKUP(A13,'Cover Crop Table'!A2:J57,3,FALSE)</f>
        <v>-</v>
      </c>
      <c r="D13" s="28" t="str">
        <f>VLOOKUP(A13,'Cover Crop Table'!A2:J57,4,FALSE)</f>
        <v>-</v>
      </c>
      <c r="E13" s="28" t="str">
        <f>VLOOKUP(A13,'Cover Crop Table'!A2:J57,5,FALSE)</f>
        <v>-</v>
      </c>
      <c r="F13" s="28" t="str">
        <f>VLOOKUP(A13,'Cover Crop Table'!A2:J57,6,FALSE)</f>
        <v>-</v>
      </c>
      <c r="G13" s="31"/>
      <c r="H13" s="33"/>
      <c r="I13" s="28">
        <f>VLOOKUP(A13,'Cover Crop Table'!A2:J57,10,FALSE)</f>
        <v>0</v>
      </c>
      <c r="J13" s="35"/>
      <c r="K13" s="42">
        <f t="shared" si="0"/>
        <v>0</v>
      </c>
    </row>
    <row r="14" spans="1:11" x14ac:dyDescent="0.25">
      <c r="A14" s="35" t="s">
        <v>120</v>
      </c>
      <c r="B14" s="28" t="str">
        <f>VLOOKUP(A14,'Cover Crop Table'!A2:J57,2,FALSE)</f>
        <v>-</v>
      </c>
      <c r="C14" s="28" t="str">
        <f>VLOOKUP(A14,'Cover Crop Table'!A2:J57,3,FALSE)</f>
        <v>-</v>
      </c>
      <c r="D14" s="28" t="str">
        <f>VLOOKUP(A14,'Cover Crop Table'!A2:J57,4,FALSE)</f>
        <v>-</v>
      </c>
      <c r="E14" s="28" t="str">
        <f>VLOOKUP(A14,'Cover Crop Table'!A2:J57,5,FALSE)</f>
        <v>-</v>
      </c>
      <c r="F14" s="28" t="str">
        <f>VLOOKUP(A14,'Cover Crop Table'!A2:J57,6,FALSE)</f>
        <v>-</v>
      </c>
      <c r="G14" s="31"/>
      <c r="H14" s="33"/>
      <c r="I14" s="28">
        <f>VLOOKUP(A14,'Cover Crop Table'!A2:J57,10,FALSE)</f>
        <v>0</v>
      </c>
      <c r="J14" s="35"/>
      <c r="K14" s="42">
        <f t="shared" si="0"/>
        <v>0</v>
      </c>
    </row>
    <row r="15" spans="1:11" x14ac:dyDescent="0.25">
      <c r="A15" s="35" t="s">
        <v>120</v>
      </c>
      <c r="B15" s="28" t="str">
        <f>VLOOKUP(A15,'Cover Crop Table'!A2:J57,2,FALSE)</f>
        <v>-</v>
      </c>
      <c r="C15" s="28" t="str">
        <f>VLOOKUP(A15,'Cover Crop Table'!A2:J57,3,FALSE)</f>
        <v>-</v>
      </c>
      <c r="D15" s="28" t="str">
        <f>VLOOKUP(A15,'Cover Crop Table'!A2:J57,4,FALSE)</f>
        <v>-</v>
      </c>
      <c r="E15" s="28" t="str">
        <f>VLOOKUP(A15,'Cover Crop Table'!A2:J57,5,FALSE)</f>
        <v>-</v>
      </c>
      <c r="F15" s="28" t="str">
        <f>VLOOKUP(A15,'Cover Crop Table'!A2:J57,6,FALSE)</f>
        <v>-</v>
      </c>
      <c r="G15" s="31"/>
      <c r="H15" s="33"/>
      <c r="I15" s="28">
        <f>VLOOKUP(A15,'Cover Crop Table'!A2:J57,10,FALSE)</f>
        <v>0</v>
      </c>
      <c r="J15" s="35"/>
      <c r="K15" s="42">
        <f t="shared" si="0"/>
        <v>0</v>
      </c>
    </row>
    <row r="16" spans="1:11" x14ac:dyDescent="0.25">
      <c r="A16" s="35" t="s">
        <v>120</v>
      </c>
      <c r="B16" s="28" t="str">
        <f>VLOOKUP(A16,'Cover Crop Table'!A2:J57,2,FALSE)</f>
        <v>-</v>
      </c>
      <c r="C16" s="28" t="str">
        <f>VLOOKUP(A16,'Cover Crop Table'!A2:J57,3,FALSE)</f>
        <v>-</v>
      </c>
      <c r="D16" s="28" t="str">
        <f>VLOOKUP(A16,'Cover Crop Table'!A2:J57,4,FALSE)</f>
        <v>-</v>
      </c>
      <c r="E16" s="28" t="str">
        <f>VLOOKUP(A16,'Cover Crop Table'!A2:J57,5,FALSE)</f>
        <v>-</v>
      </c>
      <c r="F16" s="28" t="str">
        <f>VLOOKUP(A16,'Cover Crop Table'!A2:J57,6,FALSE)</f>
        <v>-</v>
      </c>
      <c r="G16" s="31"/>
      <c r="H16" s="33"/>
      <c r="I16" s="28">
        <f>VLOOKUP(A16,'Cover Crop Table'!A2:J57,10,FALSE)</f>
        <v>0</v>
      </c>
      <c r="J16" s="35"/>
      <c r="K16" s="42">
        <f t="shared" si="0"/>
        <v>0</v>
      </c>
    </row>
    <row r="17" spans="1:11" x14ac:dyDescent="0.25">
      <c r="A17" s="35" t="s">
        <v>120</v>
      </c>
      <c r="B17" s="28" t="str">
        <f>VLOOKUP(A17,'Cover Crop Table'!A2:J57,2,FALSE)</f>
        <v>-</v>
      </c>
      <c r="C17" s="28" t="str">
        <f>VLOOKUP(A17,'Cover Crop Table'!A2:J57,3,FALSE)</f>
        <v>-</v>
      </c>
      <c r="D17" s="28" t="str">
        <f>VLOOKUP(A17,'Cover Crop Table'!A2:J57,4,FALSE)</f>
        <v>-</v>
      </c>
      <c r="E17" s="28" t="str">
        <f>VLOOKUP(A17,'Cover Crop Table'!A2:J57,5,FALSE)</f>
        <v>-</v>
      </c>
      <c r="F17" s="28" t="str">
        <f>VLOOKUP(A17,'Cover Crop Table'!A2:J57,6,FALSE)</f>
        <v>-</v>
      </c>
      <c r="G17" s="31"/>
      <c r="H17" s="33"/>
      <c r="I17" s="28">
        <f>VLOOKUP(A17,'Cover Crop Table'!A2:J57,10,FALSE)</f>
        <v>0</v>
      </c>
      <c r="J17" s="35"/>
      <c r="K17" s="42">
        <f t="shared" si="0"/>
        <v>0</v>
      </c>
    </row>
    <row r="18" spans="1:11" x14ac:dyDescent="0.25">
      <c r="A18" s="35" t="s">
        <v>120</v>
      </c>
      <c r="B18" s="28" t="str">
        <f>VLOOKUP(A18,'Cover Crop Table'!A2:J57,2,FALSE)</f>
        <v>-</v>
      </c>
      <c r="C18" s="28" t="str">
        <f>VLOOKUP(A18,'Cover Crop Table'!A2:J57,3,FALSE)</f>
        <v>-</v>
      </c>
      <c r="D18" s="28" t="str">
        <f>VLOOKUP(A18,'Cover Crop Table'!A2:J57,4,FALSE)</f>
        <v>-</v>
      </c>
      <c r="E18" s="28" t="str">
        <f>VLOOKUP(A18,'Cover Crop Table'!A2:J57,5,FALSE)</f>
        <v>-</v>
      </c>
      <c r="F18" s="28" t="str">
        <f>VLOOKUP(A18,'Cover Crop Table'!A2:J57,6,FALSE)</f>
        <v>-</v>
      </c>
      <c r="G18" s="31"/>
      <c r="H18" s="33"/>
      <c r="I18" s="28">
        <f>VLOOKUP(A18,'Cover Crop Table'!A2:J57,10,FALSE)</f>
        <v>0</v>
      </c>
      <c r="J18" s="35"/>
      <c r="K18" s="42">
        <f t="shared" si="0"/>
        <v>0</v>
      </c>
    </row>
    <row r="19" spans="1:11" x14ac:dyDescent="0.25">
      <c r="A19" s="35" t="s">
        <v>120</v>
      </c>
      <c r="B19" s="28" t="str">
        <f>VLOOKUP(A19,'Cover Crop Table'!A2:J57,2,FALSE)</f>
        <v>-</v>
      </c>
      <c r="C19" s="28" t="str">
        <f>VLOOKUP(A19,'Cover Crop Table'!A2:J57,3,FALSE)</f>
        <v>-</v>
      </c>
      <c r="D19" s="28" t="str">
        <f>VLOOKUP(A19,'Cover Crop Table'!A2:J57,4,FALSE)</f>
        <v>-</v>
      </c>
      <c r="E19" s="28" t="str">
        <f>VLOOKUP(A19,'Cover Crop Table'!A2:J57,5,FALSE)</f>
        <v>-</v>
      </c>
      <c r="F19" s="28" t="str">
        <f>VLOOKUP(A19,'Cover Crop Table'!A2:J57,6,FALSE)</f>
        <v>-</v>
      </c>
      <c r="G19" s="31"/>
      <c r="H19" s="33"/>
      <c r="I19" s="28">
        <f>VLOOKUP(A19,'Cover Crop Table'!A2:J57,10,FALSE)</f>
        <v>0</v>
      </c>
      <c r="J19" s="35"/>
      <c r="K19" s="42">
        <f t="shared" si="0"/>
        <v>0</v>
      </c>
    </row>
    <row r="20" spans="1:11" x14ac:dyDescent="0.25">
      <c r="A20" s="35" t="s">
        <v>120</v>
      </c>
      <c r="B20" s="28" t="str">
        <f>VLOOKUP(A20,'Cover Crop Table'!A2:J57,2,FALSE)</f>
        <v>-</v>
      </c>
      <c r="C20" s="28" t="str">
        <f>VLOOKUP(A20,'Cover Crop Table'!A2:J57,3,FALSE)</f>
        <v>-</v>
      </c>
      <c r="D20" s="28" t="str">
        <f>VLOOKUP(A20,'Cover Crop Table'!A2:J57,4,FALSE)</f>
        <v>-</v>
      </c>
      <c r="E20" s="28" t="str">
        <f>VLOOKUP(A20,'Cover Crop Table'!A2:J57,5,FALSE)</f>
        <v>-</v>
      </c>
      <c r="F20" s="28" t="str">
        <f>VLOOKUP(A20,'Cover Crop Table'!A2:J57,6,FALSE)</f>
        <v>-</v>
      </c>
      <c r="G20" s="31"/>
      <c r="H20" s="33"/>
      <c r="I20" s="28">
        <f>VLOOKUP(A20,'Cover Crop Table'!A2:J57,10,FALSE)</f>
        <v>0</v>
      </c>
      <c r="J20" s="35"/>
      <c r="K20" s="42">
        <f t="shared" si="0"/>
        <v>0</v>
      </c>
    </row>
    <row r="21" spans="1:11" x14ac:dyDescent="0.25">
      <c r="A21" s="35" t="s">
        <v>120</v>
      </c>
      <c r="B21" s="28" t="str">
        <f>VLOOKUP(A21,'Cover Crop Table'!A2:J57,2,FALSE)</f>
        <v>-</v>
      </c>
      <c r="C21" s="28" t="str">
        <f>VLOOKUP(A21,'Cover Crop Table'!A2:J57,3,FALSE)</f>
        <v>-</v>
      </c>
      <c r="D21" s="28" t="str">
        <f>VLOOKUP(A21,'Cover Crop Table'!A2:J57,4,FALSE)</f>
        <v>-</v>
      </c>
      <c r="E21" s="28" t="str">
        <f>VLOOKUP(A21,'Cover Crop Table'!A2:J57,5,FALSE)</f>
        <v>-</v>
      </c>
      <c r="F21" s="28" t="str">
        <f>VLOOKUP(A21,'Cover Crop Table'!A2:J57,6,FALSE)</f>
        <v>-</v>
      </c>
      <c r="G21" s="31"/>
      <c r="H21" s="33"/>
      <c r="I21" s="28">
        <f>VLOOKUP(A21,'Cover Crop Table'!A2:J57,10,FALSE)</f>
        <v>0</v>
      </c>
      <c r="J21" s="35"/>
      <c r="K21" s="42">
        <f t="shared" si="0"/>
        <v>0</v>
      </c>
    </row>
    <row r="22" spans="1:11" x14ac:dyDescent="0.25">
      <c r="A22" s="35" t="s">
        <v>120</v>
      </c>
      <c r="B22" s="28" t="str">
        <f>VLOOKUP(A22,'Cover Crop Table'!A2:J57,2,FALSE)</f>
        <v>-</v>
      </c>
      <c r="C22" s="28" t="str">
        <f>VLOOKUP(A22,'Cover Crop Table'!A2:J57,3,FALSE)</f>
        <v>-</v>
      </c>
      <c r="D22" s="28" t="str">
        <f>VLOOKUP(A22,'Cover Crop Table'!A2:J57,4,FALSE)</f>
        <v>-</v>
      </c>
      <c r="E22" s="28" t="str">
        <f>VLOOKUP(A22,'Cover Crop Table'!A2:J57,5,FALSE)</f>
        <v>-</v>
      </c>
      <c r="F22" s="28" t="str">
        <f>VLOOKUP(A22,'Cover Crop Table'!A2:J57,6,FALSE)</f>
        <v>-</v>
      </c>
      <c r="G22" s="31"/>
      <c r="H22" s="33"/>
      <c r="I22" s="28">
        <f>VLOOKUP(A22,'Cover Crop Table'!A2:J57,10,FALSE)</f>
        <v>0</v>
      </c>
      <c r="J22" s="35"/>
      <c r="K22" s="42">
        <f t="shared" si="0"/>
        <v>0</v>
      </c>
    </row>
    <row r="23" spans="1:11" x14ac:dyDescent="0.25">
      <c r="A23" s="35" t="s">
        <v>120</v>
      </c>
      <c r="B23" s="28" t="str">
        <f>VLOOKUP(A23,'Cover Crop Table'!A2:J57,2,FALSE)</f>
        <v>-</v>
      </c>
      <c r="C23" s="28" t="str">
        <f>VLOOKUP(A23,'Cover Crop Table'!A2:J57,3,FALSE)</f>
        <v>-</v>
      </c>
      <c r="D23" s="28" t="str">
        <f>VLOOKUP(A23,'Cover Crop Table'!A2:J57,4,FALSE)</f>
        <v>-</v>
      </c>
      <c r="E23" s="28" t="str">
        <f>VLOOKUP(A23,'Cover Crop Table'!A2:J57,5,FALSE)</f>
        <v>-</v>
      </c>
      <c r="F23" s="28" t="str">
        <f>VLOOKUP(A23,'Cover Crop Table'!A2:J57,6,FALSE)</f>
        <v>-</v>
      </c>
      <c r="G23" s="31"/>
      <c r="H23" s="33"/>
      <c r="I23" s="28">
        <f>VLOOKUP(A23,'Cover Crop Table'!A2:J57,10,FALSE)</f>
        <v>0</v>
      </c>
      <c r="J23" s="35"/>
      <c r="K23" s="42">
        <f t="shared" si="0"/>
        <v>0</v>
      </c>
    </row>
    <row r="24" spans="1:11" x14ac:dyDescent="0.25">
      <c r="A24" s="36" t="s">
        <v>120</v>
      </c>
      <c r="B24" s="28" t="str">
        <f>VLOOKUP(A24,'Cover Crop Table'!A2:J57,2,FALSE)</f>
        <v>-</v>
      </c>
      <c r="C24" s="28" t="str">
        <f>VLOOKUP(A24,'Cover Crop Table'!A2:J57,3,FALSE)</f>
        <v>-</v>
      </c>
      <c r="D24" s="28" t="str">
        <f>VLOOKUP(A24,'Cover Crop Table'!A2:J57,4,FALSE)</f>
        <v>-</v>
      </c>
      <c r="E24" s="28" t="str">
        <f>VLOOKUP(A24,'Cover Crop Table'!A2:J57,5,FALSE)</f>
        <v>-</v>
      </c>
      <c r="F24" s="28" t="str">
        <f>VLOOKUP(A24,'Cover Crop Table'!A2:J57,6,FALSE)</f>
        <v>-</v>
      </c>
      <c r="G24" s="31"/>
      <c r="H24" s="33"/>
      <c r="I24" s="28">
        <f>VLOOKUP(A24,'Cover Crop Table'!A2:J57,10,FALSE)</f>
        <v>0</v>
      </c>
      <c r="J24" s="35"/>
      <c r="K24" s="40">
        <f t="shared" si="0"/>
        <v>0</v>
      </c>
    </row>
    <row r="25" spans="1:11" ht="15.75" thickBot="1" x14ac:dyDescent="0.3">
      <c r="A25" s="37" t="s">
        <v>120</v>
      </c>
      <c r="B25" s="29" t="str">
        <f>VLOOKUP(A25,'Cover Crop Table'!A2:J57,2,FALSE)</f>
        <v>-</v>
      </c>
      <c r="C25" s="29" t="str">
        <f>VLOOKUP(A25,'Cover Crop Table'!A2:J57,3,FALSE)</f>
        <v>-</v>
      </c>
      <c r="D25" s="29" t="str">
        <f>VLOOKUP(A25,'Cover Crop Table'!A2:J57,4,FALSE)</f>
        <v>-</v>
      </c>
      <c r="E25" s="29" t="str">
        <f>VLOOKUP(A25,'Cover Crop Table'!A2:J57,5,FALSE)</f>
        <v>-</v>
      </c>
      <c r="F25" s="29" t="str">
        <f>VLOOKUP(A25,'Cover Crop Table'!A2:J57,6,FALSE)</f>
        <v>-</v>
      </c>
      <c r="G25" s="32"/>
      <c r="H25" s="34"/>
      <c r="I25" s="29">
        <f>VLOOKUP(A25,'Cover Crop Table'!A2:J57,10,FALSE)</f>
        <v>0</v>
      </c>
      <c r="J25" s="47"/>
      <c r="K25" s="44">
        <f t="shared" si="0"/>
        <v>0</v>
      </c>
    </row>
    <row r="26" spans="1:11" ht="15.75" thickBot="1" x14ac:dyDescent="0.3">
      <c r="A26" s="14"/>
      <c r="B26" s="15"/>
      <c r="C26" s="15"/>
      <c r="D26" s="15"/>
      <c r="E26" s="15"/>
      <c r="F26" s="15"/>
      <c r="G26" s="15"/>
      <c r="H26" s="15"/>
      <c r="I26" s="16"/>
      <c r="J26" s="16" t="s">
        <v>123</v>
      </c>
      <c r="K26" s="17">
        <f>SUM(K2:K25)</f>
        <v>0</v>
      </c>
    </row>
    <row r="27" spans="1:11" ht="15.75" thickBot="1" x14ac:dyDescent="0.3"/>
    <row r="28" spans="1:11" x14ac:dyDescent="0.25">
      <c r="A28" s="18" t="s">
        <v>125</v>
      </c>
      <c r="B28" s="19"/>
      <c r="C28" s="19"/>
      <c r="D28" s="19"/>
      <c r="E28" s="19"/>
      <c r="F28" s="19"/>
      <c r="G28" s="19"/>
      <c r="H28" s="19"/>
      <c r="I28" s="19"/>
      <c r="J28" s="19"/>
      <c r="K28" s="20"/>
    </row>
    <row r="29" spans="1:11" x14ac:dyDescent="0.25">
      <c r="A29" s="21" t="s">
        <v>124</v>
      </c>
      <c r="B29" s="22"/>
      <c r="C29" s="22"/>
      <c r="D29" s="22"/>
      <c r="E29" s="22"/>
      <c r="F29" s="22"/>
      <c r="G29" s="22"/>
      <c r="H29" s="22"/>
      <c r="I29" s="22"/>
      <c r="J29" s="22"/>
      <c r="K29" s="23"/>
    </row>
    <row r="30" spans="1:11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3"/>
    </row>
    <row r="31" spans="1:11" ht="15.75" thickBot="1" x14ac:dyDescent="0.3">
      <c r="A31" s="24" t="s">
        <v>126</v>
      </c>
      <c r="B31" s="25"/>
      <c r="C31" s="25"/>
      <c r="D31" s="25"/>
      <c r="E31" s="25"/>
      <c r="F31" s="25"/>
      <c r="G31" s="25"/>
      <c r="H31" s="25"/>
      <c r="I31" s="25"/>
      <c r="J31" s="25"/>
      <c r="K31" s="26"/>
    </row>
  </sheetData>
  <sheetProtection algorithmName="SHA-512" hashValue="GuLrE9Hgo8qOCxJNoisZ4BE0LPLKs4awi0yJqictwCeVHfKxWpnjqxudqTs/USYIlw9zrb5e+s2wExwrYN0DVg==" saltValue="ZY2kDKGvuMeyxYR2PhnTrg==" spinCount="100000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D2F061-87E4-4880-951B-9F01D457B7D3}">
          <x14:formula1>
            <xm:f>'Cover Crop Table'!$A$2:$A$57</xm:f>
          </x14:formula1>
          <xm:sqref>A2:A25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7"/>
  <sheetViews>
    <sheetView workbookViewId="0">
      <pane xSplit="1" topLeftCell="D1" activePane="topRight" state="frozen"/>
      <selection pane="topRight" activeCell="A58" sqref="A58"/>
    </sheetView>
  </sheetViews>
  <sheetFormatPr defaultRowHeight="15" x14ac:dyDescent="0.25"/>
  <cols>
    <col min="1" max="1" width="25.5703125" customWidth="1"/>
    <col min="4" max="4" width="19.85546875" style="4" customWidth="1"/>
    <col min="5" max="5" width="25" style="4" customWidth="1"/>
    <col min="6" max="6" width="17.85546875" style="5" customWidth="1"/>
    <col min="7" max="7" width="13.5703125" style="5" customWidth="1"/>
    <col min="8" max="10" width="15.42578125" style="5" customWidth="1"/>
    <col min="11" max="11" width="12.28515625" customWidth="1"/>
    <col min="12" max="12" width="34.28515625" customWidth="1"/>
  </cols>
  <sheetData>
    <row r="1" spans="1:12" ht="39.75" customHeight="1" x14ac:dyDescent="0.25">
      <c r="A1" s="2" t="s">
        <v>0</v>
      </c>
      <c r="B1" s="2" t="s">
        <v>3</v>
      </c>
      <c r="C1" s="2" t="s">
        <v>4</v>
      </c>
      <c r="D1" s="3" t="s">
        <v>57</v>
      </c>
      <c r="E1" s="3" t="s">
        <v>58</v>
      </c>
      <c r="F1" s="7" t="s">
        <v>119</v>
      </c>
      <c r="G1" s="7" t="s">
        <v>104</v>
      </c>
      <c r="H1" s="7" t="s">
        <v>105</v>
      </c>
      <c r="I1" s="7" t="s">
        <v>136</v>
      </c>
      <c r="J1" s="7" t="s">
        <v>140</v>
      </c>
      <c r="K1" s="2" t="s">
        <v>102</v>
      </c>
    </row>
    <row r="2" spans="1:12" x14ac:dyDescent="0.25">
      <c r="A2" s="2" t="s">
        <v>120</v>
      </c>
      <c r="B2" s="2" t="s">
        <v>121</v>
      </c>
      <c r="C2" s="2" t="s">
        <v>121</v>
      </c>
      <c r="D2" s="3" t="s">
        <v>121</v>
      </c>
      <c r="E2" s="3" t="s">
        <v>121</v>
      </c>
      <c r="F2" s="7" t="s">
        <v>121</v>
      </c>
      <c r="G2" s="7" t="s">
        <v>121</v>
      </c>
      <c r="H2" s="7" t="s">
        <v>121</v>
      </c>
      <c r="I2" s="7" t="s">
        <v>121</v>
      </c>
      <c r="J2" s="7">
        <v>0</v>
      </c>
      <c r="K2" s="2"/>
    </row>
    <row r="3" spans="1:12" ht="39.75" customHeight="1" x14ac:dyDescent="0.25">
      <c r="A3" s="5" t="s">
        <v>21</v>
      </c>
      <c r="B3" s="5" t="s">
        <v>15</v>
      </c>
      <c r="C3" s="5" t="s">
        <v>6</v>
      </c>
      <c r="D3" s="6" t="s">
        <v>55</v>
      </c>
      <c r="E3" s="4" t="s">
        <v>56</v>
      </c>
      <c r="F3" s="6" t="s">
        <v>93</v>
      </c>
      <c r="G3" s="9">
        <v>0.91</v>
      </c>
      <c r="H3" s="10">
        <v>1.4</v>
      </c>
      <c r="I3" s="10"/>
      <c r="J3" s="10">
        <f>AVERAGE(G3:I3)</f>
        <v>1.155</v>
      </c>
    </row>
    <row r="4" spans="1:12" ht="39.75" customHeight="1" x14ac:dyDescent="0.25">
      <c r="A4" s="5" t="s">
        <v>137</v>
      </c>
      <c r="B4" s="5" t="s">
        <v>15</v>
      </c>
      <c r="C4" s="5" t="s">
        <v>6</v>
      </c>
      <c r="D4" s="6" t="s">
        <v>138</v>
      </c>
      <c r="E4" s="4" t="s">
        <v>56</v>
      </c>
      <c r="F4" s="6" t="s">
        <v>117</v>
      </c>
      <c r="G4" s="9"/>
      <c r="H4" s="10"/>
      <c r="I4" s="10">
        <v>1.65</v>
      </c>
      <c r="J4" s="10">
        <f>AVERAGE(G4:I4)</f>
        <v>1.65</v>
      </c>
    </row>
    <row r="5" spans="1:12" ht="58.5" customHeight="1" x14ac:dyDescent="0.25">
      <c r="A5" s="5" t="s">
        <v>43</v>
      </c>
      <c r="B5" s="5" t="s">
        <v>39</v>
      </c>
      <c r="C5" s="5" t="s">
        <v>6</v>
      </c>
      <c r="D5" s="4" t="s">
        <v>72</v>
      </c>
      <c r="E5" s="6" t="s">
        <v>111</v>
      </c>
      <c r="F5" s="6" t="s">
        <v>80</v>
      </c>
      <c r="G5" s="9">
        <v>2.2000000000000002</v>
      </c>
      <c r="H5" s="10">
        <v>3</v>
      </c>
      <c r="I5" s="10"/>
      <c r="J5" s="10">
        <f t="shared" ref="J5:J57" si="0">AVERAGE(G5:I5)</f>
        <v>2.6</v>
      </c>
      <c r="L5" s="48"/>
    </row>
    <row r="6" spans="1:12" x14ac:dyDescent="0.25">
      <c r="A6" s="5" t="s">
        <v>36</v>
      </c>
      <c r="B6" s="5" t="s">
        <v>35</v>
      </c>
      <c r="C6" s="5" t="s">
        <v>23</v>
      </c>
      <c r="D6" s="6" t="s">
        <v>79</v>
      </c>
      <c r="E6" s="6" t="s">
        <v>111</v>
      </c>
      <c r="F6" s="6" t="s">
        <v>80</v>
      </c>
      <c r="G6" s="9">
        <v>0.8</v>
      </c>
      <c r="H6" s="10">
        <v>0.85</v>
      </c>
      <c r="I6" s="10"/>
      <c r="J6" s="10">
        <f t="shared" si="0"/>
        <v>0.82499999999999996</v>
      </c>
      <c r="L6" s="48"/>
    </row>
    <row r="7" spans="1:12" x14ac:dyDescent="0.25">
      <c r="A7" s="5" t="s">
        <v>47</v>
      </c>
      <c r="B7" s="5" t="s">
        <v>39</v>
      </c>
      <c r="C7" s="5" t="s">
        <v>23</v>
      </c>
      <c r="D7" s="4" t="s">
        <v>95</v>
      </c>
      <c r="E7" s="6" t="s">
        <v>111</v>
      </c>
      <c r="F7" s="6" t="s">
        <v>65</v>
      </c>
      <c r="G7" s="5" t="s">
        <v>103</v>
      </c>
      <c r="H7" s="10">
        <v>1.25</v>
      </c>
      <c r="I7" s="10"/>
      <c r="J7" s="10">
        <f t="shared" si="0"/>
        <v>1.25</v>
      </c>
      <c r="L7" s="48"/>
    </row>
    <row r="8" spans="1:12" x14ac:dyDescent="0.25">
      <c r="A8" s="5" t="s">
        <v>129</v>
      </c>
      <c r="B8" s="5" t="s">
        <v>139</v>
      </c>
      <c r="C8" s="5" t="s">
        <v>23</v>
      </c>
      <c r="D8" s="4" t="s">
        <v>117</v>
      </c>
      <c r="E8" s="6"/>
      <c r="F8" s="6" t="s">
        <v>108</v>
      </c>
      <c r="G8" s="9">
        <v>5.9</v>
      </c>
      <c r="H8" s="10">
        <v>5</v>
      </c>
      <c r="I8" s="10">
        <v>4.7</v>
      </c>
      <c r="J8" s="10">
        <f t="shared" si="0"/>
        <v>5.2</v>
      </c>
      <c r="L8" s="48"/>
    </row>
    <row r="9" spans="1:12" x14ac:dyDescent="0.25">
      <c r="A9" s="5" t="s">
        <v>18</v>
      </c>
      <c r="B9" s="5" t="s">
        <v>15</v>
      </c>
      <c r="C9" s="5" t="s">
        <v>6</v>
      </c>
      <c r="D9" s="6" t="s">
        <v>59</v>
      </c>
      <c r="E9" s="4" t="s">
        <v>60</v>
      </c>
      <c r="F9" s="6" t="s">
        <v>65</v>
      </c>
      <c r="G9" s="9">
        <v>0.23</v>
      </c>
      <c r="H9" s="10">
        <v>0.32</v>
      </c>
      <c r="I9" s="10"/>
      <c r="J9" s="10">
        <f t="shared" si="0"/>
        <v>0.27500000000000002</v>
      </c>
      <c r="L9" s="48"/>
    </row>
    <row r="10" spans="1:12" x14ac:dyDescent="0.25">
      <c r="A10" s="5" t="s">
        <v>16</v>
      </c>
      <c r="B10" s="5" t="s">
        <v>15</v>
      </c>
      <c r="C10" s="5" t="s">
        <v>6</v>
      </c>
      <c r="D10" s="6" t="s">
        <v>63</v>
      </c>
      <c r="E10" s="4" t="s">
        <v>64</v>
      </c>
      <c r="F10" s="6" t="s">
        <v>65</v>
      </c>
      <c r="G10" s="9">
        <v>0.22</v>
      </c>
      <c r="H10" s="10">
        <v>0.3</v>
      </c>
      <c r="I10" s="10"/>
      <c r="J10" s="10">
        <f t="shared" si="0"/>
        <v>0.26</v>
      </c>
      <c r="L10" s="48"/>
    </row>
    <row r="11" spans="1:12" x14ac:dyDescent="0.25">
      <c r="A11" s="5" t="s">
        <v>51</v>
      </c>
      <c r="B11" s="5" t="s">
        <v>39</v>
      </c>
      <c r="C11" s="5" t="s">
        <v>23</v>
      </c>
      <c r="D11" s="4" t="s">
        <v>89</v>
      </c>
      <c r="E11" s="6" t="s">
        <v>111</v>
      </c>
      <c r="F11" s="6" t="s">
        <v>65</v>
      </c>
      <c r="G11" s="9">
        <v>0.4</v>
      </c>
      <c r="H11" s="10">
        <v>0.75</v>
      </c>
      <c r="I11" s="10"/>
      <c r="J11" s="10">
        <f t="shared" si="0"/>
        <v>0.57499999999999996</v>
      </c>
      <c r="L11" s="48"/>
    </row>
    <row r="12" spans="1:12" x14ac:dyDescent="0.25">
      <c r="A12" s="5" t="s">
        <v>48</v>
      </c>
      <c r="B12" s="5" t="s">
        <v>39</v>
      </c>
      <c r="C12" s="5" t="s">
        <v>23</v>
      </c>
      <c r="D12" s="4" t="s">
        <v>91</v>
      </c>
      <c r="E12" s="6" t="s">
        <v>111</v>
      </c>
      <c r="F12" s="6" t="s">
        <v>65</v>
      </c>
      <c r="G12" s="9">
        <v>1.64</v>
      </c>
      <c r="H12" s="10">
        <v>1.85</v>
      </c>
      <c r="I12" s="10"/>
      <c r="J12" s="10">
        <f t="shared" si="0"/>
        <v>1.7450000000000001</v>
      </c>
      <c r="L12" s="48"/>
    </row>
    <row r="13" spans="1:12" x14ac:dyDescent="0.25">
      <c r="A13" s="5" t="s">
        <v>45</v>
      </c>
      <c r="B13" s="5" t="s">
        <v>39</v>
      </c>
      <c r="C13" s="5" t="s">
        <v>6</v>
      </c>
      <c r="D13" s="4" t="s">
        <v>73</v>
      </c>
      <c r="E13" s="6" t="s">
        <v>74</v>
      </c>
      <c r="F13" s="6" t="s">
        <v>80</v>
      </c>
      <c r="G13" s="9">
        <v>1.5</v>
      </c>
      <c r="H13" s="10">
        <v>1.6</v>
      </c>
      <c r="I13" s="10"/>
      <c r="J13" s="10">
        <f t="shared" si="0"/>
        <v>1.55</v>
      </c>
      <c r="L13" s="48"/>
    </row>
    <row r="14" spans="1:12" x14ac:dyDescent="0.25">
      <c r="A14" s="5" t="s">
        <v>11</v>
      </c>
      <c r="B14" s="5" t="s">
        <v>5</v>
      </c>
      <c r="C14" s="5" t="s">
        <v>6</v>
      </c>
      <c r="D14" s="6" t="s">
        <v>84</v>
      </c>
      <c r="E14" s="4" t="s">
        <v>109</v>
      </c>
      <c r="F14" s="8">
        <v>1</v>
      </c>
      <c r="G14" s="9">
        <v>4.5</v>
      </c>
      <c r="H14" s="10">
        <v>3.85</v>
      </c>
      <c r="I14" s="10">
        <v>3.65</v>
      </c>
      <c r="J14" s="10">
        <f t="shared" si="0"/>
        <v>4</v>
      </c>
      <c r="L14" s="48"/>
    </row>
    <row r="15" spans="1:12" x14ac:dyDescent="0.25">
      <c r="A15" s="5" t="s">
        <v>49</v>
      </c>
      <c r="B15" s="5" t="s">
        <v>39</v>
      </c>
      <c r="C15" s="5" t="s">
        <v>6</v>
      </c>
      <c r="D15" s="4" t="s">
        <v>101</v>
      </c>
      <c r="E15" s="6" t="s">
        <v>111</v>
      </c>
      <c r="F15" s="6" t="s">
        <v>112</v>
      </c>
      <c r="G15" s="9">
        <v>1.1000000000000001</v>
      </c>
      <c r="H15" s="10">
        <v>1.05</v>
      </c>
      <c r="I15" s="10"/>
      <c r="J15" s="10">
        <f t="shared" si="0"/>
        <v>1.0750000000000002</v>
      </c>
      <c r="L15" s="48"/>
    </row>
    <row r="16" spans="1:12" x14ac:dyDescent="0.25">
      <c r="A16" s="5" t="s">
        <v>38</v>
      </c>
      <c r="B16" s="5" t="s">
        <v>39</v>
      </c>
      <c r="C16" s="5" t="s">
        <v>6</v>
      </c>
      <c r="D16" s="6" t="s">
        <v>118</v>
      </c>
      <c r="E16" s="6" t="s">
        <v>111</v>
      </c>
      <c r="F16" s="6" t="s">
        <v>65</v>
      </c>
      <c r="G16" s="9">
        <v>0.47</v>
      </c>
      <c r="H16" s="10">
        <v>0.5</v>
      </c>
      <c r="I16" s="10"/>
      <c r="J16" s="10">
        <f t="shared" si="0"/>
        <v>0.48499999999999999</v>
      </c>
    </row>
    <row r="17" spans="1:10" x14ac:dyDescent="0.25">
      <c r="A17" s="5" t="s">
        <v>14</v>
      </c>
      <c r="B17" s="5" t="s">
        <v>15</v>
      </c>
      <c r="C17" s="5" t="s">
        <v>6</v>
      </c>
      <c r="D17" s="6" t="s">
        <v>59</v>
      </c>
      <c r="E17" s="4" t="s">
        <v>60</v>
      </c>
      <c r="F17" s="6" t="s">
        <v>65</v>
      </c>
      <c r="G17" s="9">
        <v>0.3</v>
      </c>
      <c r="H17" s="10">
        <v>0.4</v>
      </c>
      <c r="I17" s="10"/>
      <c r="J17" s="10">
        <f t="shared" si="0"/>
        <v>0.35</v>
      </c>
    </row>
    <row r="18" spans="1:10" x14ac:dyDescent="0.25">
      <c r="A18" s="5" t="s">
        <v>96</v>
      </c>
      <c r="B18" s="5" t="s">
        <v>25</v>
      </c>
      <c r="C18" s="5" t="s">
        <v>23</v>
      </c>
      <c r="D18" s="6" t="s">
        <v>98</v>
      </c>
      <c r="E18" s="6" t="s">
        <v>111</v>
      </c>
      <c r="F18" s="6" t="s">
        <v>65</v>
      </c>
      <c r="G18" s="5" t="s">
        <v>103</v>
      </c>
      <c r="H18" s="10">
        <v>2.25</v>
      </c>
      <c r="I18" s="10"/>
      <c r="J18" s="10">
        <f t="shared" si="0"/>
        <v>2.25</v>
      </c>
    </row>
    <row r="19" spans="1:10" x14ac:dyDescent="0.25">
      <c r="A19" s="5" t="s">
        <v>17</v>
      </c>
      <c r="B19" s="5" t="s">
        <v>15</v>
      </c>
      <c r="C19" s="5" t="s">
        <v>6</v>
      </c>
      <c r="D19" s="6" t="s">
        <v>63</v>
      </c>
      <c r="E19" s="4" t="s">
        <v>64</v>
      </c>
      <c r="F19" s="6" t="s">
        <v>65</v>
      </c>
      <c r="G19" s="9">
        <v>0.46</v>
      </c>
      <c r="H19" s="10">
        <v>0.4</v>
      </c>
      <c r="I19" s="10"/>
      <c r="J19" s="10">
        <f t="shared" si="0"/>
        <v>0.43000000000000005</v>
      </c>
    </row>
    <row r="20" spans="1:10" x14ac:dyDescent="0.25">
      <c r="A20" s="5" t="s">
        <v>40</v>
      </c>
      <c r="B20" s="5" t="s">
        <v>39</v>
      </c>
      <c r="C20" s="5" t="s">
        <v>6</v>
      </c>
      <c r="D20" s="6" t="s">
        <v>118</v>
      </c>
      <c r="E20" s="6" t="s">
        <v>111</v>
      </c>
      <c r="F20" s="6" t="s">
        <v>65</v>
      </c>
      <c r="G20" s="9">
        <v>0.35</v>
      </c>
      <c r="H20" s="10">
        <v>0.45</v>
      </c>
      <c r="I20" s="10"/>
      <c r="J20" s="10">
        <f t="shared" si="0"/>
        <v>0.4</v>
      </c>
    </row>
    <row r="21" spans="1:10" x14ac:dyDescent="0.25">
      <c r="A21" s="5" t="s">
        <v>10</v>
      </c>
      <c r="B21" s="5" t="s">
        <v>5</v>
      </c>
      <c r="C21" s="5" t="s">
        <v>6</v>
      </c>
      <c r="D21" s="6" t="s">
        <v>80</v>
      </c>
      <c r="E21" s="4" t="s">
        <v>81</v>
      </c>
      <c r="F21" s="8">
        <v>1</v>
      </c>
      <c r="G21" s="9">
        <v>0.90100000000000002</v>
      </c>
      <c r="H21" s="10">
        <v>1.1499999999999999</v>
      </c>
      <c r="I21" s="10"/>
      <c r="J21" s="10">
        <f t="shared" si="0"/>
        <v>1.0255000000000001</v>
      </c>
    </row>
    <row r="22" spans="1:10" x14ac:dyDescent="0.25">
      <c r="A22" s="5" t="s">
        <v>107</v>
      </c>
      <c r="B22" s="5" t="s">
        <v>25</v>
      </c>
      <c r="C22" s="5" t="s">
        <v>23</v>
      </c>
      <c r="D22" s="6" t="s">
        <v>93</v>
      </c>
      <c r="E22" s="6" t="s">
        <v>111</v>
      </c>
      <c r="F22" s="6" t="s">
        <v>80</v>
      </c>
      <c r="G22" s="9">
        <v>1.6</v>
      </c>
      <c r="H22" s="10">
        <v>1.95</v>
      </c>
      <c r="I22" s="10"/>
      <c r="J22" s="10">
        <f t="shared" si="0"/>
        <v>1.7749999999999999</v>
      </c>
    </row>
    <row r="23" spans="1:10" x14ac:dyDescent="0.25">
      <c r="A23" s="5" t="s">
        <v>50</v>
      </c>
      <c r="B23" s="5" t="s">
        <v>39</v>
      </c>
      <c r="C23" s="5" t="s">
        <v>23</v>
      </c>
      <c r="D23" s="4" t="s">
        <v>89</v>
      </c>
      <c r="E23" s="6" t="s">
        <v>111</v>
      </c>
      <c r="F23" s="6" t="s">
        <v>65</v>
      </c>
      <c r="G23" s="9">
        <v>0.91</v>
      </c>
      <c r="H23" s="10">
        <v>6.5</v>
      </c>
      <c r="I23" s="10"/>
      <c r="J23" s="10">
        <f t="shared" si="0"/>
        <v>3.7050000000000001</v>
      </c>
    </row>
    <row r="24" spans="1:10" x14ac:dyDescent="0.25">
      <c r="A24" s="5" t="s">
        <v>27</v>
      </c>
      <c r="B24" s="5" t="s">
        <v>25</v>
      </c>
      <c r="C24" s="5" t="s">
        <v>23</v>
      </c>
      <c r="D24" s="6" t="s">
        <v>65</v>
      </c>
      <c r="F24" s="6" t="s">
        <v>110</v>
      </c>
      <c r="G24" s="9">
        <v>0.67</v>
      </c>
      <c r="H24" s="10">
        <v>0.8</v>
      </c>
      <c r="I24" s="10"/>
      <c r="J24" s="10">
        <f t="shared" si="0"/>
        <v>0.7350000000000001</v>
      </c>
    </row>
    <row r="25" spans="1:10" x14ac:dyDescent="0.25">
      <c r="A25" s="5" t="s">
        <v>53</v>
      </c>
      <c r="B25" s="5" t="s">
        <v>25</v>
      </c>
      <c r="C25" s="5" t="s">
        <v>23</v>
      </c>
      <c r="D25" s="6" t="s">
        <v>93</v>
      </c>
      <c r="E25" s="6" t="s">
        <v>111</v>
      </c>
      <c r="F25" s="6" t="s">
        <v>80</v>
      </c>
      <c r="G25" s="9">
        <v>0.46</v>
      </c>
      <c r="H25" s="10">
        <v>0.85</v>
      </c>
      <c r="I25" s="10"/>
      <c r="J25" s="10">
        <f t="shared" si="0"/>
        <v>0.65500000000000003</v>
      </c>
    </row>
    <row r="26" spans="1:10" x14ac:dyDescent="0.25">
      <c r="A26" s="5" t="s">
        <v>130</v>
      </c>
      <c r="B26" s="5" t="s">
        <v>5</v>
      </c>
      <c r="C26" s="5" t="s">
        <v>6</v>
      </c>
      <c r="D26" s="6" t="s">
        <v>131</v>
      </c>
      <c r="E26" s="6"/>
      <c r="F26" s="6" t="s">
        <v>132</v>
      </c>
      <c r="G26" s="9">
        <v>3.5</v>
      </c>
      <c r="H26" s="10">
        <v>4</v>
      </c>
      <c r="I26" s="10">
        <v>3.65</v>
      </c>
      <c r="J26" s="10">
        <f t="shared" si="0"/>
        <v>3.7166666666666668</v>
      </c>
    </row>
    <row r="27" spans="1:10" x14ac:dyDescent="0.25">
      <c r="A27" s="5" t="s">
        <v>41</v>
      </c>
      <c r="B27" s="5" t="s">
        <v>39</v>
      </c>
      <c r="C27" s="5" t="s">
        <v>6</v>
      </c>
      <c r="D27" s="4" t="s">
        <v>69</v>
      </c>
      <c r="E27" s="6" t="s">
        <v>70</v>
      </c>
      <c r="F27" s="6" t="s">
        <v>88</v>
      </c>
      <c r="G27" s="9">
        <v>2.64</v>
      </c>
      <c r="H27" s="10">
        <v>2.5</v>
      </c>
      <c r="I27" s="10"/>
      <c r="J27" s="10">
        <f t="shared" si="0"/>
        <v>2.5700000000000003</v>
      </c>
    </row>
    <row r="28" spans="1:10" x14ac:dyDescent="0.25">
      <c r="A28" s="5" t="s">
        <v>33</v>
      </c>
      <c r="B28" s="5" t="s">
        <v>25</v>
      </c>
      <c r="C28" s="5" t="s">
        <v>23</v>
      </c>
      <c r="D28" s="6" t="s">
        <v>61</v>
      </c>
      <c r="E28" s="4" t="s">
        <v>62</v>
      </c>
      <c r="F28" s="6" t="s">
        <v>110</v>
      </c>
      <c r="G28" s="9">
        <v>0.85</v>
      </c>
      <c r="H28" s="10">
        <v>1.05</v>
      </c>
      <c r="I28" s="10"/>
      <c r="J28" s="10">
        <f t="shared" si="0"/>
        <v>0.95</v>
      </c>
    </row>
    <row r="29" spans="1:10" x14ac:dyDescent="0.25">
      <c r="A29" s="5" t="s">
        <v>8</v>
      </c>
      <c r="B29" s="5" t="s">
        <v>5</v>
      </c>
      <c r="C29" s="5" t="s">
        <v>6</v>
      </c>
      <c r="D29" s="6" t="s">
        <v>84</v>
      </c>
      <c r="E29" s="4" t="s">
        <v>109</v>
      </c>
      <c r="F29" s="8">
        <v>1</v>
      </c>
      <c r="G29" s="9">
        <v>3.88</v>
      </c>
      <c r="H29" s="10">
        <v>3</v>
      </c>
      <c r="I29" s="10"/>
      <c r="J29" s="10">
        <f t="shared" si="0"/>
        <v>3.44</v>
      </c>
    </row>
    <row r="30" spans="1:10" x14ac:dyDescent="0.25">
      <c r="A30" s="5" t="s">
        <v>42</v>
      </c>
      <c r="B30" s="5" t="s">
        <v>39</v>
      </c>
      <c r="C30" s="5" t="s">
        <v>6</v>
      </c>
      <c r="D30" s="4" t="s">
        <v>94</v>
      </c>
      <c r="E30" s="6" t="s">
        <v>111</v>
      </c>
      <c r="F30" s="6" t="s">
        <v>88</v>
      </c>
      <c r="G30" s="9">
        <v>0.71</v>
      </c>
      <c r="H30" s="10">
        <v>0.85</v>
      </c>
      <c r="I30" s="10"/>
      <c r="J30" s="10">
        <f t="shared" si="0"/>
        <v>0.78</v>
      </c>
    </row>
    <row r="31" spans="1:10" x14ac:dyDescent="0.25">
      <c r="A31" s="5" t="s">
        <v>134</v>
      </c>
      <c r="B31" s="5" t="s">
        <v>5</v>
      </c>
      <c r="C31" s="5" t="s">
        <v>6</v>
      </c>
      <c r="D31" s="4" t="s">
        <v>132</v>
      </c>
      <c r="E31" s="6"/>
      <c r="F31" s="6" t="s">
        <v>108</v>
      </c>
      <c r="G31" s="9"/>
      <c r="H31" s="10">
        <v>2.4500000000000002</v>
      </c>
      <c r="I31" s="10">
        <v>2.75</v>
      </c>
      <c r="J31" s="10">
        <f t="shared" si="0"/>
        <v>2.6</v>
      </c>
    </row>
    <row r="32" spans="1:10" x14ac:dyDescent="0.25">
      <c r="A32" s="5" t="s">
        <v>2</v>
      </c>
      <c r="B32" s="5" t="s">
        <v>5</v>
      </c>
      <c r="C32" s="5" t="s">
        <v>6</v>
      </c>
      <c r="D32" s="4" t="s">
        <v>82</v>
      </c>
      <c r="E32" s="4" t="s">
        <v>83</v>
      </c>
      <c r="F32" s="8">
        <v>1</v>
      </c>
      <c r="G32" s="9">
        <v>4</v>
      </c>
      <c r="H32" s="10">
        <v>3.7</v>
      </c>
      <c r="I32" s="10"/>
      <c r="J32" s="10">
        <f t="shared" si="0"/>
        <v>3.85</v>
      </c>
    </row>
    <row r="33" spans="1:10" x14ac:dyDescent="0.25">
      <c r="A33" s="5" t="s">
        <v>31</v>
      </c>
      <c r="B33" s="5" t="s">
        <v>25</v>
      </c>
      <c r="C33" s="5" t="s">
        <v>23</v>
      </c>
      <c r="D33" s="6" t="s">
        <v>65</v>
      </c>
      <c r="E33" s="4" t="s">
        <v>66</v>
      </c>
      <c r="F33" s="6" t="s">
        <v>110</v>
      </c>
      <c r="G33" s="9">
        <v>2</v>
      </c>
      <c r="H33" s="10">
        <v>1.85</v>
      </c>
      <c r="I33" s="10"/>
      <c r="J33" s="10">
        <f t="shared" si="0"/>
        <v>1.925</v>
      </c>
    </row>
    <row r="34" spans="1:10" x14ac:dyDescent="0.25">
      <c r="A34" s="5" t="s">
        <v>52</v>
      </c>
      <c r="B34" s="5" t="s">
        <v>39</v>
      </c>
      <c r="C34" s="5" t="s">
        <v>23</v>
      </c>
      <c r="D34" s="4" t="s">
        <v>99</v>
      </c>
      <c r="E34" s="6" t="s">
        <v>100</v>
      </c>
      <c r="F34" s="6" t="s">
        <v>80</v>
      </c>
      <c r="G34" s="9">
        <v>5.46</v>
      </c>
      <c r="H34" s="10">
        <v>7.5</v>
      </c>
      <c r="I34" s="10"/>
      <c r="J34" s="10">
        <f t="shared" si="0"/>
        <v>6.48</v>
      </c>
    </row>
    <row r="35" spans="1:10" x14ac:dyDescent="0.25">
      <c r="A35" s="5" t="s">
        <v>128</v>
      </c>
      <c r="B35" s="5" t="s">
        <v>139</v>
      </c>
      <c r="C35" s="5" t="s">
        <v>6</v>
      </c>
      <c r="D35" s="4" t="s">
        <v>135</v>
      </c>
      <c r="E35" s="6"/>
      <c r="F35" s="6" t="s">
        <v>90</v>
      </c>
      <c r="G35" s="9">
        <v>5</v>
      </c>
      <c r="H35" s="10">
        <v>6.75</v>
      </c>
      <c r="I35" s="10">
        <v>4.2</v>
      </c>
      <c r="J35" s="10">
        <f t="shared" si="0"/>
        <v>5.3166666666666664</v>
      </c>
    </row>
    <row r="36" spans="1:10" x14ac:dyDescent="0.25">
      <c r="A36" s="5" t="s">
        <v>32</v>
      </c>
      <c r="B36" s="5" t="s">
        <v>25</v>
      </c>
      <c r="C36" s="5" t="s">
        <v>23</v>
      </c>
      <c r="D36" s="6" t="s">
        <v>65</v>
      </c>
      <c r="F36" s="6" t="s">
        <v>110</v>
      </c>
      <c r="G36" s="9">
        <v>0.8</v>
      </c>
      <c r="H36" s="10">
        <v>0.75</v>
      </c>
      <c r="I36" s="10"/>
      <c r="J36" s="10">
        <f t="shared" si="0"/>
        <v>0.77500000000000002</v>
      </c>
    </row>
    <row r="37" spans="1:10" x14ac:dyDescent="0.25">
      <c r="A37" s="5" t="s">
        <v>1</v>
      </c>
      <c r="B37" s="5" t="s">
        <v>5</v>
      </c>
      <c r="C37" s="5" t="s">
        <v>6</v>
      </c>
      <c r="D37" s="4" t="s">
        <v>82</v>
      </c>
      <c r="E37" s="4" t="s">
        <v>83</v>
      </c>
      <c r="F37" s="8">
        <v>1</v>
      </c>
      <c r="G37" s="9">
        <v>2</v>
      </c>
      <c r="H37" s="10">
        <v>1.75</v>
      </c>
      <c r="I37" s="10"/>
      <c r="J37" s="10">
        <f t="shared" si="0"/>
        <v>1.875</v>
      </c>
    </row>
    <row r="38" spans="1:10" x14ac:dyDescent="0.25">
      <c r="A38" s="5" t="s">
        <v>7</v>
      </c>
      <c r="B38" s="5" t="s">
        <v>5</v>
      </c>
      <c r="C38" s="5" t="s">
        <v>6</v>
      </c>
      <c r="D38" s="6" t="s">
        <v>87</v>
      </c>
      <c r="E38" s="4" t="s">
        <v>109</v>
      </c>
      <c r="F38" s="8">
        <v>2</v>
      </c>
      <c r="G38" s="9">
        <v>1.75</v>
      </c>
      <c r="H38" s="10">
        <v>1.7</v>
      </c>
      <c r="I38" s="10"/>
      <c r="J38" s="10">
        <f t="shared" si="0"/>
        <v>1.7250000000000001</v>
      </c>
    </row>
    <row r="39" spans="1:10" x14ac:dyDescent="0.25">
      <c r="A39" s="5" t="s">
        <v>44</v>
      </c>
      <c r="B39" s="5" t="s">
        <v>39</v>
      </c>
      <c r="C39" s="5" t="s">
        <v>6</v>
      </c>
      <c r="D39" s="4" t="s">
        <v>75</v>
      </c>
      <c r="E39" s="6" t="s">
        <v>76</v>
      </c>
      <c r="F39" s="6" t="s">
        <v>80</v>
      </c>
      <c r="G39" s="9">
        <v>1.8</v>
      </c>
      <c r="H39" s="10">
        <v>2.0499999999999998</v>
      </c>
      <c r="I39" s="10"/>
      <c r="J39" s="10">
        <f t="shared" si="0"/>
        <v>1.9249999999999998</v>
      </c>
    </row>
    <row r="40" spans="1:10" x14ac:dyDescent="0.25">
      <c r="A40" s="5" t="s">
        <v>26</v>
      </c>
      <c r="B40" s="5" t="s">
        <v>25</v>
      </c>
      <c r="C40" s="5" t="s">
        <v>23</v>
      </c>
      <c r="D40" s="6" t="s">
        <v>92</v>
      </c>
      <c r="F40" s="6" t="s">
        <v>110</v>
      </c>
      <c r="G40" s="9">
        <v>0.9</v>
      </c>
      <c r="H40" s="10">
        <v>0.9</v>
      </c>
      <c r="I40" s="10"/>
      <c r="J40" s="10">
        <f t="shared" si="0"/>
        <v>0.9</v>
      </c>
    </row>
    <row r="41" spans="1:10" x14ac:dyDescent="0.25">
      <c r="A41" s="5" t="s">
        <v>29</v>
      </c>
      <c r="B41" s="5" t="s">
        <v>25</v>
      </c>
      <c r="C41" s="5" t="s">
        <v>23</v>
      </c>
      <c r="D41" s="6" t="s">
        <v>65</v>
      </c>
      <c r="E41" s="6" t="s">
        <v>111</v>
      </c>
      <c r="F41" s="6" t="s">
        <v>80</v>
      </c>
      <c r="G41" s="9">
        <v>1.45</v>
      </c>
      <c r="H41" s="10">
        <v>1.3</v>
      </c>
      <c r="I41" s="10"/>
      <c r="J41" s="10">
        <f t="shared" si="0"/>
        <v>1.375</v>
      </c>
    </row>
    <row r="42" spans="1:10" x14ac:dyDescent="0.25">
      <c r="A42" s="5" t="s">
        <v>28</v>
      </c>
      <c r="B42" s="5" t="s">
        <v>25</v>
      </c>
      <c r="C42" s="5" t="s">
        <v>23</v>
      </c>
      <c r="D42" s="6" t="s">
        <v>65</v>
      </c>
      <c r="E42" s="6" t="s">
        <v>111</v>
      </c>
      <c r="F42" s="6" t="s">
        <v>80</v>
      </c>
      <c r="G42" s="9">
        <v>0.7</v>
      </c>
      <c r="H42" s="10">
        <v>0.9</v>
      </c>
      <c r="I42" s="10"/>
      <c r="J42" s="10">
        <f t="shared" si="0"/>
        <v>0.8</v>
      </c>
    </row>
    <row r="43" spans="1:10" x14ac:dyDescent="0.25">
      <c r="A43" s="5" t="s">
        <v>30</v>
      </c>
      <c r="B43" s="5" t="s">
        <v>25</v>
      </c>
      <c r="C43" s="5" t="s">
        <v>23</v>
      </c>
      <c r="D43" s="6" t="s">
        <v>65</v>
      </c>
      <c r="E43" s="6" t="s">
        <v>111</v>
      </c>
      <c r="F43" s="6" t="s">
        <v>80</v>
      </c>
      <c r="G43" s="9">
        <v>1</v>
      </c>
      <c r="H43" s="10">
        <v>1.1499999999999999</v>
      </c>
      <c r="I43" s="10"/>
      <c r="J43" s="10">
        <f t="shared" si="0"/>
        <v>1.075</v>
      </c>
    </row>
    <row r="44" spans="1:10" x14ac:dyDescent="0.25">
      <c r="A44" s="5" t="s">
        <v>37</v>
      </c>
      <c r="B44" s="5" t="s">
        <v>5</v>
      </c>
      <c r="C44" s="5" t="s">
        <v>6</v>
      </c>
      <c r="D44" s="6" t="s">
        <v>90</v>
      </c>
      <c r="F44" s="8">
        <v>1</v>
      </c>
      <c r="G44" s="9">
        <v>4.55</v>
      </c>
      <c r="H44" s="10">
        <v>5.5</v>
      </c>
      <c r="I44" s="10"/>
      <c r="J44" s="10">
        <f t="shared" si="0"/>
        <v>5.0250000000000004</v>
      </c>
    </row>
    <row r="45" spans="1:10" x14ac:dyDescent="0.25">
      <c r="A45" s="5" t="s">
        <v>34</v>
      </c>
      <c r="B45" s="5" t="s">
        <v>35</v>
      </c>
      <c r="C45" s="5" t="s">
        <v>23</v>
      </c>
      <c r="D45" s="6"/>
      <c r="E45" s="6" t="s">
        <v>111</v>
      </c>
      <c r="F45" s="6" t="s">
        <v>90</v>
      </c>
      <c r="G45" s="9">
        <v>0.7</v>
      </c>
      <c r="H45" s="10">
        <v>1.1000000000000001</v>
      </c>
      <c r="I45" s="10"/>
      <c r="J45" s="10">
        <f t="shared" si="0"/>
        <v>0.9</v>
      </c>
    </row>
    <row r="46" spans="1:10" x14ac:dyDescent="0.25">
      <c r="A46" s="5" t="s">
        <v>85</v>
      </c>
      <c r="B46" s="5" t="s">
        <v>39</v>
      </c>
      <c r="C46" s="5" t="s">
        <v>23</v>
      </c>
      <c r="D46" s="4" t="s">
        <v>65</v>
      </c>
      <c r="E46" s="6" t="s">
        <v>86</v>
      </c>
      <c r="F46" s="6" t="s">
        <v>114</v>
      </c>
      <c r="G46" s="9">
        <v>2.2799999999999998</v>
      </c>
      <c r="H46" s="10">
        <v>2.5499999999999998</v>
      </c>
      <c r="I46" s="10"/>
      <c r="J46" s="10">
        <f t="shared" si="0"/>
        <v>2.415</v>
      </c>
    </row>
    <row r="47" spans="1:10" x14ac:dyDescent="0.25">
      <c r="A47" s="5" t="s">
        <v>9</v>
      </c>
      <c r="B47" s="5" t="s">
        <v>5</v>
      </c>
      <c r="C47" s="5" t="s">
        <v>6</v>
      </c>
      <c r="D47" s="6" t="s">
        <v>82</v>
      </c>
      <c r="E47" s="4" t="s">
        <v>109</v>
      </c>
      <c r="F47" s="8">
        <v>1</v>
      </c>
      <c r="G47" s="9">
        <v>7</v>
      </c>
      <c r="H47" s="10">
        <v>5</v>
      </c>
      <c r="I47" s="10"/>
      <c r="J47" s="10">
        <f t="shared" si="0"/>
        <v>6</v>
      </c>
    </row>
    <row r="48" spans="1:10" x14ac:dyDescent="0.25">
      <c r="A48" s="5" t="s">
        <v>46</v>
      </c>
      <c r="B48" s="5" t="s">
        <v>39</v>
      </c>
      <c r="C48" s="5" t="s">
        <v>6</v>
      </c>
      <c r="D48" s="4" t="s">
        <v>77</v>
      </c>
      <c r="E48" s="6" t="s">
        <v>78</v>
      </c>
      <c r="F48" s="6" t="s">
        <v>80</v>
      </c>
      <c r="G48" s="9">
        <v>2</v>
      </c>
      <c r="H48" s="10">
        <v>1.55</v>
      </c>
      <c r="I48" s="10"/>
      <c r="J48" s="10">
        <f t="shared" si="0"/>
        <v>1.7749999999999999</v>
      </c>
    </row>
    <row r="49" spans="1:10" x14ac:dyDescent="0.25">
      <c r="A49" s="5" t="s">
        <v>46</v>
      </c>
      <c r="B49" s="5" t="s">
        <v>39</v>
      </c>
      <c r="C49" s="5" t="s">
        <v>6</v>
      </c>
      <c r="D49" s="4" t="s">
        <v>65</v>
      </c>
      <c r="E49" s="6"/>
      <c r="F49" s="6" t="s">
        <v>113</v>
      </c>
      <c r="G49" s="9">
        <v>2</v>
      </c>
      <c r="H49" s="10">
        <v>1.55</v>
      </c>
      <c r="I49" s="10"/>
      <c r="J49" s="10">
        <f t="shared" si="0"/>
        <v>1.7749999999999999</v>
      </c>
    </row>
    <row r="50" spans="1:10" x14ac:dyDescent="0.25">
      <c r="A50" s="5" t="s">
        <v>115</v>
      </c>
      <c r="B50" s="5" t="s">
        <v>15</v>
      </c>
      <c r="C50" s="5" t="s">
        <v>23</v>
      </c>
      <c r="D50" s="6" t="s">
        <v>87</v>
      </c>
      <c r="F50" s="6" t="s">
        <v>108</v>
      </c>
      <c r="G50" s="9">
        <v>1.75</v>
      </c>
      <c r="H50" s="10">
        <v>2.9</v>
      </c>
      <c r="I50" s="10"/>
      <c r="J50" s="10">
        <f t="shared" si="0"/>
        <v>2.3250000000000002</v>
      </c>
    </row>
    <row r="51" spans="1:10" x14ac:dyDescent="0.25">
      <c r="A51" s="5" t="s">
        <v>19</v>
      </c>
      <c r="B51" s="5" t="s">
        <v>15</v>
      </c>
      <c r="C51" s="5" t="s">
        <v>6</v>
      </c>
      <c r="D51" s="6" t="s">
        <v>71</v>
      </c>
      <c r="E51" s="4" t="s">
        <v>68</v>
      </c>
      <c r="F51" s="6" t="s">
        <v>65</v>
      </c>
      <c r="G51" s="9">
        <v>0.32</v>
      </c>
      <c r="H51" s="10">
        <v>0.4</v>
      </c>
      <c r="I51" s="10"/>
      <c r="J51" s="10">
        <f t="shared" si="0"/>
        <v>0.36</v>
      </c>
    </row>
    <row r="52" spans="1:10" x14ac:dyDescent="0.25">
      <c r="A52" s="5" t="s">
        <v>133</v>
      </c>
      <c r="B52" s="5" t="s">
        <v>5</v>
      </c>
      <c r="C52" s="5" t="s">
        <v>6</v>
      </c>
      <c r="D52" s="4" t="s">
        <v>84</v>
      </c>
      <c r="E52" s="4" t="s">
        <v>83</v>
      </c>
      <c r="F52" s="8">
        <v>1</v>
      </c>
      <c r="G52" s="9">
        <v>4.5</v>
      </c>
      <c r="H52" s="10">
        <v>2.5</v>
      </c>
      <c r="I52" s="10">
        <v>2.95</v>
      </c>
      <c r="J52" s="10">
        <f t="shared" si="0"/>
        <v>3.3166666666666664</v>
      </c>
    </row>
    <row r="53" spans="1:10" x14ac:dyDescent="0.25">
      <c r="A53" s="5" t="s">
        <v>116</v>
      </c>
      <c r="B53" s="5" t="s">
        <v>5</v>
      </c>
      <c r="C53" s="5" t="s">
        <v>13</v>
      </c>
      <c r="D53" s="4" t="s">
        <v>117</v>
      </c>
      <c r="E53" s="6" t="s">
        <v>75</v>
      </c>
      <c r="F53" s="6" t="s">
        <v>80</v>
      </c>
      <c r="G53" s="9">
        <v>2.77</v>
      </c>
      <c r="H53" s="5">
        <v>3.25</v>
      </c>
      <c r="I53" s="10"/>
      <c r="J53" s="10">
        <f t="shared" si="0"/>
        <v>3.01</v>
      </c>
    </row>
    <row r="54" spans="1:10" x14ac:dyDescent="0.25">
      <c r="A54" s="5" t="s">
        <v>12</v>
      </c>
      <c r="B54" s="5" t="s">
        <v>5</v>
      </c>
      <c r="C54" s="5" t="s">
        <v>6</v>
      </c>
      <c r="D54" s="6" t="s">
        <v>80</v>
      </c>
      <c r="E54" s="4" t="s">
        <v>81</v>
      </c>
      <c r="F54" s="8">
        <v>1</v>
      </c>
      <c r="G54" s="5" t="s">
        <v>103</v>
      </c>
      <c r="H54" s="10" t="s">
        <v>106</v>
      </c>
      <c r="I54" s="10"/>
      <c r="J54" s="10" t="e">
        <f t="shared" si="0"/>
        <v>#DIV/0!</v>
      </c>
    </row>
    <row r="55" spans="1:10" x14ac:dyDescent="0.25">
      <c r="A55" s="5" t="s">
        <v>22</v>
      </c>
      <c r="B55" s="5" t="s">
        <v>15</v>
      </c>
      <c r="C55" s="5" t="s">
        <v>13</v>
      </c>
      <c r="D55" s="6" t="s">
        <v>67</v>
      </c>
      <c r="E55" s="4" t="s">
        <v>68</v>
      </c>
      <c r="F55" s="6" t="s">
        <v>65</v>
      </c>
      <c r="G55" s="9">
        <v>0.22</v>
      </c>
      <c r="H55" s="10">
        <v>0.3</v>
      </c>
      <c r="I55" s="10"/>
      <c r="J55" s="10">
        <f t="shared" si="0"/>
        <v>0.26</v>
      </c>
    </row>
    <row r="56" spans="1:10" x14ac:dyDescent="0.25">
      <c r="A56" s="5" t="s">
        <v>24</v>
      </c>
      <c r="B56" s="5" t="s">
        <v>15</v>
      </c>
      <c r="C56" s="5" t="s">
        <v>13</v>
      </c>
      <c r="D56" s="6" t="s">
        <v>71</v>
      </c>
      <c r="E56" s="4" t="s">
        <v>68</v>
      </c>
      <c r="F56" s="6" t="s">
        <v>65</v>
      </c>
      <c r="G56" s="9">
        <v>0.32</v>
      </c>
      <c r="H56" s="10">
        <v>0.5</v>
      </c>
      <c r="I56" s="10"/>
      <c r="J56" s="10">
        <f t="shared" si="0"/>
        <v>0.41000000000000003</v>
      </c>
    </row>
    <row r="57" spans="1:10" x14ac:dyDescent="0.25">
      <c r="A57" s="5" t="s">
        <v>20</v>
      </c>
      <c r="B57" s="5" t="s">
        <v>15</v>
      </c>
      <c r="C57" s="5" t="s">
        <v>13</v>
      </c>
      <c r="D57" s="6" t="s">
        <v>71</v>
      </c>
      <c r="E57" s="4" t="s">
        <v>68</v>
      </c>
      <c r="F57" s="6" t="s">
        <v>65</v>
      </c>
      <c r="G57" s="9">
        <v>0.26</v>
      </c>
      <c r="H57" s="10">
        <v>0.42</v>
      </c>
      <c r="I57" s="10"/>
      <c r="J57" s="10">
        <f t="shared" si="0"/>
        <v>0.33999999999999997</v>
      </c>
    </row>
  </sheetData>
  <sortState ref="A2:K58">
    <sortCondition ref="A3:A58"/>
  </sortState>
  <mergeCells count="1">
    <mergeCell ref="L5:L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Crop Calculator</vt:lpstr>
      <vt:lpstr>Cover Crop Table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Meehan</dc:creator>
  <cp:lastModifiedBy>Miranda Meehan</cp:lastModifiedBy>
  <cp:lastPrinted>2019-12-17T15:26:50Z</cp:lastPrinted>
  <dcterms:created xsi:type="dcterms:W3CDTF">2019-12-09T18:23:39Z</dcterms:created>
  <dcterms:modified xsi:type="dcterms:W3CDTF">2021-01-19T20:26:39Z</dcterms:modified>
</cp:coreProperties>
</file>