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Barley" sheetId="4" r:id="rId4"/>
    <sheet name="Soyb" sheetId="5" r:id="rId5"/>
    <sheet name="Corn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<sst xmlns="http://schemas.openxmlformats.org/spreadsheetml/2006/main" count="404" uniqueCount="137">
  <si>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</si>
  <si>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</si>
  <si>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</si>
  <si>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</si>
  <si>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</si>
  <si>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</si>
  <si>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</si>
  <si>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</si>
  <si>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</si>
  <si>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</si>
  <si>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</si>
  <si>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</si>
  <si>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</si>
  <si>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</si>
  <si>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</si>
  <si>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</si>
  <si>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</si>
  <si>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</si>
  <si>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</si>
  <si>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</si>
  <si>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</si>
  <si>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</si>
  <si>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</si>
  <si>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</si>
  <si>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</si>
  <si>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</si>
  <si>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</si>
  <si>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</si>
  <si>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</si>
  <si>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</si>
  <si>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</si>
  <si>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</si>
  <si>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</si>
  <si>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</si>
  <si>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</si>
  <si>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</si>
  <si>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</si>
  <si>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</si>
  <si>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</si>
  <si>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</si>
  <si>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</si>
  <si>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</si>
  <si>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</si>
  <si>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</si>
  <si>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</si>
  <si>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</si>
  <si>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</si>
  <si>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</si>
  <si>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</si>
  <si>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</si>
  <si>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</si>
  <si>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</si>
  <si>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</si>
  <si>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</si>
  <si>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</si>
  <si>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</si>
  <si>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</si>
  <si>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</si>
  <si>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</si>
  <si>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</si>
  <si>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</si>
  <si>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</si>
  <si>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</si>
  <si>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</si>
  <si>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</si>
  <si>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</si>
  <si>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</si>
  <si>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</si>
  <si>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</si>
  <si>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</si>
  <si>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</si>
  <si>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</si>
  <si>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</si>
  <si>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</si>
  <si>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</si>
  <si>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</si>
  <si>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</si>
  <si>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</si>
  <si>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</si>
  <si>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</si>
  <si>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</si>
  <si>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</si>
  <si>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</si>
  <si>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</si>
  <si>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</si>
  <si>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</si>
  <si>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</si>
  <si>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</si>
  <si>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</si>
  <si>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</si>
  <si>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</si>
  <si>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</si>
  <si>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</si>
  <si>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</si>
  <si>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</si>
  <si>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</si>
  <si>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</si>
  <si>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</si>
  <si>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</si>
  <si>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</si>
  <si>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</si>
  <si>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</si>
  <si>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</si>
  <si>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</si>
  <si>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</si>
  <si>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</si>
  <si>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</si>
  <si>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</si>
  <si>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</si>
  <si>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</si>
  <si>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</si>
  <si>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</si>
  <si>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</si>
  <si>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</si>
  <si>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</si>
  <si>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</si>
  <si>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</si>
  <si>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</si>
  <si>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</si>
  <si>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</si>
  <si>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</si>
  <si>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</si>
  <si>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Cereal grain aphid insecticide would cost about $6</t>
  </si>
  <si>
    <t>Seed treatment and early season foliar fungicide</t>
  </si>
  <si>
    <t>Soybean aphid and/or spider mite insecticide</t>
  </si>
  <si>
    <t>Spraying for head feeding insects</t>
  </si>
  <si>
    <t>Two sprayings for head feeding insects</t>
  </si>
  <si>
    <t>Name:</t>
  </si>
  <si>
    <t>Includes seed treatment for wireworm and flea beetle</t>
  </si>
  <si>
    <t>Insecticide &amp; fungicide seed treatment would cost $11</t>
  </si>
  <si>
    <t>Fungicide for white mold, 2nd treatment maybe needed.</t>
  </si>
  <si>
    <t>North Dakota 2013 Projected Crop Budgets - South Red River Valley</t>
  </si>
  <si>
    <t xml:space="preserve">  Market Price</t>
  </si>
  <si>
    <t>Market</t>
  </si>
  <si>
    <t>Malt price, estimate of feed barley price is $4.87</t>
  </si>
  <si>
    <t>Stacked trait GM corn</t>
  </si>
  <si>
    <t>Fungicide for rust would cost $4 plus application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</si>
</sst>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4" t="s">
        <v>131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5" t="s">
        <v>84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7" t="s">
        <v>85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86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87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88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89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90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91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92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7" t="s">
        <v>93</v>
      </c>
      <c r="B13" s="68"/>
      <c r="C13" s="68"/>
      <c r="D13" s="38"/>
      <c r="E13" s="38"/>
      <c r="F13" s="38"/>
      <c r="G13" s="38"/>
      <c r="H13" s="38"/>
    </row>
    <row r="14" spans="1:8" ht="12.75">
      <c r="A14" s="17" t="s">
        <v>94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95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96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97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121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98</v>
      </c>
      <c r="B19" s="38"/>
      <c r="C19" s="38"/>
      <c r="E19" s="38"/>
      <c r="F19" s="38"/>
      <c r="G19" s="38"/>
      <c r="H19" s="38"/>
    </row>
    <row r="20" spans="1:8" ht="12.75">
      <c r="A20" s="17" t="s">
        <v>99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100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101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7" t="s">
        <v>102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103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104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105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106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107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2" t="s">
        <v>113</v>
      </c>
      <c r="B32" s="36" t="s">
        <v>114</v>
      </c>
      <c r="C32" s="36"/>
      <c r="D32" s="39"/>
      <c r="E32" s="36" t="s">
        <v>115</v>
      </c>
      <c r="F32" s="36"/>
      <c r="G32" s="36"/>
      <c r="H32" s="36"/>
    </row>
    <row r="33" spans="1:11" ht="12.75">
      <c r="A33" s="36" t="s">
        <v>116</v>
      </c>
      <c r="B33" s="76" t="s">
        <v>117</v>
      </c>
      <c r="C33" s="77"/>
      <c r="D33" s="77"/>
      <c r="E33" s="77"/>
      <c r="F33" s="77"/>
      <c r="G33" s="77"/>
      <c r="H33" s="36" t="s">
        <v>118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2" t="s">
        <v>30</v>
      </c>
    </row>
    <row r="2" spans="1:3" ht="12.75">
      <c r="A2" t="s">
        <v>29</v>
      </c>
      <c r="B2" s="9">
        <v>78</v>
      </c>
      <c r="C2" s="70"/>
    </row>
    <row r="3" spans="1:3" ht="12.75">
      <c r="A3" t="s">
        <v>132</v>
      </c>
      <c r="B3" s="12">
        <v>3.59</v>
      </c>
      <c r="C3" s="70"/>
    </row>
    <row r="4" spans="1:3" ht="12.75">
      <c r="A4" t="s">
        <v>28</v>
      </c>
      <c r="B4" s="2">
        <f>B2*B3</f>
        <v>280.02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</v>
      </c>
      <c r="C7" s="70"/>
    </row>
    <row r="8" spans="1:3" ht="12.75">
      <c r="A8" s="1" t="s">
        <v>9</v>
      </c>
      <c r="B8" s="11">
        <v>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69.65</v>
      </c>
      <c r="C11" s="70"/>
    </row>
    <row r="12" spans="1:3" ht="12.75">
      <c r="A12" s="1" t="s">
        <v>11</v>
      </c>
      <c r="B12" s="11">
        <v>13.8</v>
      </c>
      <c r="C12" s="70"/>
    </row>
    <row r="13" spans="1:3" ht="12.75">
      <c r="A13" s="1" t="s">
        <v>13</v>
      </c>
      <c r="B13" s="11">
        <v>26.55</v>
      </c>
      <c r="C13" s="70"/>
    </row>
    <row r="14" spans="1:3" ht="12.75">
      <c r="A14" s="1" t="s">
        <v>14</v>
      </c>
      <c r="B14" s="11">
        <v>20.31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</v>
      </c>
      <c r="C16" s="70"/>
    </row>
    <row r="17" spans="1:3" ht="12.75">
      <c r="A17" s="1" t="s">
        <v>17</v>
      </c>
      <c r="B17" s="12">
        <v>3.57</v>
      </c>
      <c r="C17" s="70"/>
    </row>
    <row r="18" spans="1:3" ht="12.75">
      <c r="A18" t="s">
        <v>2</v>
      </c>
      <c r="B18" s="2">
        <f>SUM(B7:B17)</f>
        <v>158.88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8.09</v>
      </c>
      <c r="C21" s="70"/>
    </row>
    <row r="22" spans="1:3" ht="12.75">
      <c r="A22" s="1" t="s">
        <v>19</v>
      </c>
      <c r="B22" s="7">
        <v>24.41</v>
      </c>
      <c r="C22" s="70"/>
    </row>
    <row r="23" spans="1:3" ht="12.75">
      <c r="A23" s="1" t="s">
        <v>20</v>
      </c>
      <c r="B23" s="7">
        <v>14.47</v>
      </c>
      <c r="C23" s="70"/>
    </row>
    <row r="24" spans="1:3" ht="12.75">
      <c r="A24" s="1" t="s">
        <v>21</v>
      </c>
      <c r="B24" s="8">
        <v>111.2</v>
      </c>
      <c r="C24" s="70"/>
    </row>
    <row r="25" spans="1:3" ht="12.75">
      <c r="A25" t="s">
        <v>4</v>
      </c>
      <c r="B25" s="2">
        <f>SUM(B21:B24)</f>
        <v>158.17000000000002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317.05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-37.03000000000003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2.036923076923077</v>
      </c>
      <c r="C32" s="70"/>
    </row>
    <row r="33" spans="1:3" ht="12.75">
      <c r="A33" t="s">
        <v>23</v>
      </c>
      <c r="B33" s="2">
        <f>B25/B2</f>
        <v>2.027820512820513</v>
      </c>
      <c r="C33" s="70"/>
    </row>
    <row r="34" spans="1:3" ht="12.75">
      <c r="A34" t="s">
        <v>27</v>
      </c>
      <c r="B34" s="2">
        <f>B27/B2</f>
        <v>4.06474358974359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2" t="s">
        <v>30</v>
      </c>
    </row>
    <row r="2" spans="1:3" ht="12.75">
      <c r="A2" t="s">
        <v>29</v>
      </c>
      <c r="B2" s="9">
        <v>53</v>
      </c>
      <c r="C2" s="70"/>
    </row>
    <row r="3" spans="1:3" ht="12.75">
      <c r="A3" t="s">
        <v>132</v>
      </c>
      <c r="B3" s="12">
        <v>8.3</v>
      </c>
      <c r="C3" s="70"/>
    </row>
    <row r="4" spans="1:3" ht="12.75">
      <c r="A4" t="s">
        <v>28</v>
      </c>
      <c r="B4" s="2">
        <f>B2*B3</f>
        <v>439.90000000000003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13.5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95.13</v>
      </c>
      <c r="C11" s="70"/>
    </row>
    <row r="12" spans="1:3" ht="12.75">
      <c r="A12" s="1" t="s">
        <v>11</v>
      </c>
      <c r="B12" s="11">
        <v>14.3</v>
      </c>
      <c r="C12" s="70"/>
    </row>
    <row r="13" spans="1:3" ht="12.75">
      <c r="A13" s="1" t="s">
        <v>13</v>
      </c>
      <c r="B13" s="11">
        <v>20.96</v>
      </c>
      <c r="C13" s="70"/>
    </row>
    <row r="14" spans="1:3" ht="12.75">
      <c r="A14" s="1" t="s">
        <v>14</v>
      </c>
      <c r="B14" s="11">
        <v>17.83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</v>
      </c>
      <c r="C16" s="70"/>
    </row>
    <row r="17" spans="1:3" ht="12.75">
      <c r="A17" s="1" t="s">
        <v>17</v>
      </c>
      <c r="B17" s="12">
        <v>4.59</v>
      </c>
      <c r="C17" s="70"/>
    </row>
    <row r="18" spans="1:3" ht="12.75">
      <c r="A18" t="s">
        <v>2</v>
      </c>
      <c r="B18" s="2">
        <f>SUM(B7:B17)</f>
        <v>204.31000000000003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7.14</v>
      </c>
      <c r="C21" s="70"/>
    </row>
    <row r="22" spans="1:3" ht="12.75">
      <c r="A22" s="1" t="s">
        <v>19</v>
      </c>
      <c r="B22" s="7">
        <v>21.11</v>
      </c>
      <c r="C22" s="70"/>
    </row>
    <row r="23" spans="1:3" ht="12.75">
      <c r="A23" s="1" t="s">
        <v>20</v>
      </c>
      <c r="B23" s="7">
        <v>12.11</v>
      </c>
      <c r="C23" s="70"/>
    </row>
    <row r="24" spans="1:3" ht="12.75">
      <c r="A24" s="1" t="s">
        <v>21</v>
      </c>
      <c r="B24" s="8">
        <v>111.2</v>
      </c>
      <c r="C24" s="70"/>
    </row>
    <row r="25" spans="1:3" ht="12.75">
      <c r="A25" t="s">
        <v>4</v>
      </c>
      <c r="B25" s="2">
        <f>SUM(B21:B24)</f>
        <v>151.56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355.87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84.03000000000003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3.854905660377359</v>
      </c>
      <c r="C32" s="70"/>
    </row>
    <row r="33" spans="1:3" ht="12.75">
      <c r="A33" t="s">
        <v>23</v>
      </c>
      <c r="B33" s="2">
        <f>B25/B2</f>
        <v>2.859622641509434</v>
      </c>
      <c r="C33" s="70"/>
    </row>
    <row r="34" spans="1:3" ht="12.75">
      <c r="A34" t="s">
        <v>27</v>
      </c>
      <c r="B34" s="2">
        <f>B27/B2</f>
        <v>6.7145283018867925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7" sqref="A17:B17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5"/>
      <c r="B1" s="46" t="s">
        <v>133</v>
      </c>
      <c r="C1" s="46" t="s">
        <v>51</v>
      </c>
      <c r="D1" s="46" t="s">
        <v>108</v>
      </c>
      <c r="E1" s="47" t="s">
        <v>59</v>
      </c>
      <c r="F1" s="46" t="s">
        <v>63</v>
      </c>
      <c r="G1" s="46" t="s">
        <v>64</v>
      </c>
      <c r="H1" s="48" t="s">
        <v>54</v>
      </c>
    </row>
    <row r="2" spans="1:8" ht="12.75">
      <c r="A2" s="49" t="s">
        <v>49</v>
      </c>
      <c r="B2" s="15" t="s">
        <v>50</v>
      </c>
      <c r="C2" s="15" t="s">
        <v>52</v>
      </c>
      <c r="D2" s="40" t="s">
        <v>109</v>
      </c>
      <c r="E2" s="43" t="s">
        <v>60</v>
      </c>
      <c r="F2" s="15" t="s">
        <v>60</v>
      </c>
      <c r="G2" s="15" t="s">
        <v>60</v>
      </c>
      <c r="H2" s="50" t="s">
        <v>53</v>
      </c>
    </row>
    <row r="3" spans="1:8" ht="12.75">
      <c r="A3" s="30" t="s">
        <v>43</v>
      </c>
      <c r="B3" s="41">
        <f>HRSW!B4</f>
        <v>447</v>
      </c>
      <c r="C3" s="41">
        <f>HRSW!B18</f>
        <v>208.4</v>
      </c>
      <c r="D3" s="16">
        <f>B3-C3</f>
        <v>238.6</v>
      </c>
      <c r="E3" s="18">
        <v>0</v>
      </c>
      <c r="F3" s="19">
        <f aca="true" t="shared" si="0" ref="F3:F11">B3*E3</f>
        <v>0</v>
      </c>
      <c r="G3" s="19">
        <f aca="true" t="shared" si="1" ref="G3:G11">E3*C3</f>
        <v>0</v>
      </c>
      <c r="H3" s="31">
        <f>F3-G3</f>
        <v>0</v>
      </c>
    </row>
    <row r="4" spans="1:8" ht="12.75">
      <c r="A4" s="30" t="s">
        <v>44</v>
      </c>
      <c r="B4" s="41">
        <f>Barley!B4</f>
        <v>446.08</v>
      </c>
      <c r="C4" s="41">
        <f>Barley!B18</f>
        <v>189.56</v>
      </c>
      <c r="D4" s="16">
        <f aca="true" t="shared" si="2" ref="D4:D11">B4-C4</f>
        <v>256.52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1">
        <f>Corn!B4</f>
        <v>730.6</v>
      </c>
      <c r="C5" s="41">
        <f>Corn!B18</f>
        <v>380.83000000000004</v>
      </c>
      <c r="D5" s="16">
        <f t="shared" si="2"/>
        <v>349.77</v>
      </c>
      <c r="E5" s="18">
        <v>900</v>
      </c>
      <c r="F5" s="19">
        <f t="shared" si="0"/>
        <v>657540</v>
      </c>
      <c r="G5" s="19">
        <f t="shared" si="1"/>
        <v>342747.00000000006</v>
      </c>
      <c r="H5" s="31">
        <f t="shared" si="3"/>
        <v>314792.99999999994</v>
      </c>
    </row>
    <row r="6" spans="1:8" ht="12.75">
      <c r="A6" s="30" t="s">
        <v>25</v>
      </c>
      <c r="B6" s="41">
        <f>Soyb!B4</f>
        <v>429.08</v>
      </c>
      <c r="C6" s="41">
        <f>Soyb!B18</f>
        <v>155.99</v>
      </c>
      <c r="D6" s="16">
        <f t="shared" si="2"/>
        <v>273.09</v>
      </c>
      <c r="E6" s="18">
        <v>900</v>
      </c>
      <c r="F6" s="19">
        <f t="shared" si="0"/>
        <v>386172</v>
      </c>
      <c r="G6" s="19">
        <f t="shared" si="1"/>
        <v>140391</v>
      </c>
      <c r="H6" s="31">
        <f t="shared" si="3"/>
        <v>245781</v>
      </c>
    </row>
    <row r="7" spans="1:8" ht="12.75">
      <c r="A7" s="30" t="s">
        <v>69</v>
      </c>
      <c r="B7" s="41">
        <f>Drybean!B4</f>
        <v>512</v>
      </c>
      <c r="C7" s="41">
        <f>Drybean!B18</f>
        <v>249.26</v>
      </c>
      <c r="D7" s="16">
        <f t="shared" si="2"/>
        <v>262.74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45</v>
      </c>
      <c r="B8" s="41">
        <f>Oil_SF!B4</f>
        <v>394.45</v>
      </c>
      <c r="C8" s="41">
        <f>Oil_SF!B18</f>
        <v>194.32999999999998</v>
      </c>
      <c r="D8" s="16">
        <f t="shared" si="2"/>
        <v>200.12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46</v>
      </c>
      <c r="B9" s="41">
        <f>Conf_SF!B4</f>
        <v>447.58</v>
      </c>
      <c r="C9" s="41">
        <f>Conf_SF!B18</f>
        <v>220.79</v>
      </c>
      <c r="D9" s="16">
        <f t="shared" si="2"/>
        <v>226.79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47</v>
      </c>
      <c r="B10" s="41">
        <f>Oats!B4</f>
        <v>280.02</v>
      </c>
      <c r="C10" s="41">
        <f>Oats!B18</f>
        <v>158.88</v>
      </c>
      <c r="D10" s="16">
        <f t="shared" si="2"/>
        <v>121.13999999999999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48</v>
      </c>
      <c r="B11" s="41">
        <f>'Wint.Wht'!B4</f>
        <v>439.90000000000003</v>
      </c>
      <c r="C11" s="41">
        <f>'Wint.Wht'!B18</f>
        <v>204.31000000000003</v>
      </c>
      <c r="D11" s="16">
        <f t="shared" si="2"/>
        <v>235.59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65</v>
      </c>
      <c r="B12" s="14"/>
      <c r="C12" s="14"/>
      <c r="D12" s="14"/>
      <c r="E12" s="20">
        <f>SUM(E3:E11)</f>
        <v>1800</v>
      </c>
      <c r="F12" s="20">
        <f>SUM(F3:F11)</f>
        <v>1043712</v>
      </c>
      <c r="G12" s="20">
        <f>SUM(G3:G11)</f>
        <v>483138.00000000006</v>
      </c>
      <c r="H12" s="33">
        <f>SUM(H3:H11)</f>
        <v>560574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79" t="s">
        <v>42</v>
      </c>
      <c r="D14" s="79"/>
      <c r="E14" s="79"/>
      <c r="F14" s="3"/>
      <c r="G14" s="3"/>
      <c r="H14" s="3"/>
    </row>
    <row r="15" spans="1:8" ht="12.75">
      <c r="A15" s="51" t="s">
        <v>61</v>
      </c>
      <c r="B15" s="52"/>
      <c r="C15" s="52"/>
      <c r="D15" s="53"/>
      <c r="E15" s="52" t="s">
        <v>62</v>
      </c>
      <c r="F15" s="52"/>
      <c r="G15" s="52"/>
      <c r="H15" s="54"/>
    </row>
    <row r="16" spans="1:8" ht="12.75">
      <c r="A16" s="85" t="s">
        <v>28</v>
      </c>
      <c r="B16" s="84"/>
      <c r="C16" s="19">
        <f>F12</f>
        <v>1043712</v>
      </c>
      <c r="D16" s="4"/>
      <c r="E16" s="84" t="s">
        <v>56</v>
      </c>
      <c r="F16" s="84"/>
      <c r="G16" s="19">
        <f>G12</f>
        <v>483138.00000000006</v>
      </c>
      <c r="H16" s="55"/>
    </row>
    <row r="17" spans="1:8" ht="12.75">
      <c r="A17" s="86" t="s">
        <v>66</v>
      </c>
      <c r="B17" s="87"/>
      <c r="C17" s="18">
        <v>0</v>
      </c>
      <c r="D17" s="56" t="s">
        <v>58</v>
      </c>
      <c r="E17" s="87" t="s">
        <v>110</v>
      </c>
      <c r="F17" s="87"/>
      <c r="G17" s="18">
        <v>45800</v>
      </c>
      <c r="H17" s="57" t="s">
        <v>58</v>
      </c>
    </row>
    <row r="18" spans="1:8" ht="12.75">
      <c r="A18" s="83"/>
      <c r="B18" s="78"/>
      <c r="C18" s="58">
        <v>0</v>
      </c>
      <c r="D18" s="59"/>
      <c r="E18" s="87" t="s">
        <v>55</v>
      </c>
      <c r="F18" s="87"/>
      <c r="G18" s="18">
        <v>200160</v>
      </c>
      <c r="H18" s="60"/>
    </row>
    <row r="19" spans="1:8" ht="12.75">
      <c r="A19" s="83"/>
      <c r="B19" s="78"/>
      <c r="C19" s="58">
        <v>0</v>
      </c>
      <c r="D19" s="4"/>
      <c r="E19" s="87" t="s">
        <v>111</v>
      </c>
      <c r="F19" s="87"/>
      <c r="G19" s="18">
        <v>0</v>
      </c>
      <c r="H19" s="60"/>
    </row>
    <row r="20" spans="1:8" ht="12.75">
      <c r="A20" s="83"/>
      <c r="B20" s="78"/>
      <c r="C20" s="58">
        <v>0</v>
      </c>
      <c r="D20" s="4"/>
      <c r="E20" s="87" t="s">
        <v>57</v>
      </c>
      <c r="F20" s="87"/>
      <c r="G20" s="18">
        <v>0</v>
      </c>
      <c r="H20" s="60"/>
    </row>
    <row r="21" spans="1:8" ht="12.75">
      <c r="A21" s="83"/>
      <c r="B21" s="78"/>
      <c r="C21" s="58">
        <v>0</v>
      </c>
      <c r="D21" s="4"/>
      <c r="E21" s="78"/>
      <c r="F21" s="78"/>
      <c r="G21" s="61">
        <v>0</v>
      </c>
      <c r="H21" s="60"/>
    </row>
    <row r="22" spans="1:8" ht="12.75">
      <c r="A22" s="83"/>
      <c r="B22" s="78"/>
      <c r="C22" s="58">
        <v>0</v>
      </c>
      <c r="D22" s="4"/>
      <c r="E22" s="78"/>
      <c r="F22" s="78"/>
      <c r="G22" s="61">
        <v>0</v>
      </c>
      <c r="H22" s="60"/>
    </row>
    <row r="23" spans="1:8" ht="12.75">
      <c r="A23" s="83" t="s">
        <v>68</v>
      </c>
      <c r="B23" s="78"/>
      <c r="C23" s="44">
        <v>0</v>
      </c>
      <c r="D23" s="59"/>
      <c r="E23" s="78" t="s">
        <v>67</v>
      </c>
      <c r="F23" s="78"/>
      <c r="G23" s="44">
        <v>13000</v>
      </c>
      <c r="H23" s="60"/>
    </row>
    <row r="24" spans="1:8" ht="12.75">
      <c r="A24" s="30" t="s">
        <v>54</v>
      </c>
      <c r="B24" s="4"/>
      <c r="C24" s="19">
        <f>SUM(C16:C23)</f>
        <v>1043712</v>
      </c>
      <c r="D24" s="4"/>
      <c r="E24" s="4" t="s">
        <v>54</v>
      </c>
      <c r="F24" s="4"/>
      <c r="G24" s="28">
        <f>SUM(G16:G23)</f>
        <v>742098</v>
      </c>
      <c r="H24" s="55"/>
    </row>
    <row r="25" spans="1:8" ht="12.75">
      <c r="A25" s="62" t="s">
        <v>112</v>
      </c>
      <c r="B25" s="3"/>
      <c r="C25" s="3"/>
      <c r="D25" s="3"/>
      <c r="E25" s="3"/>
      <c r="F25" s="3"/>
      <c r="G25" s="64">
        <f>C24-G24</f>
        <v>301614</v>
      </c>
      <c r="H25" s="63"/>
    </row>
    <row r="26" ht="12.75">
      <c r="G26" s="6"/>
    </row>
    <row r="27" spans="1:8" ht="12.75">
      <c r="A27" s="69" t="s">
        <v>127</v>
      </c>
      <c r="B27" s="80"/>
      <c r="C27" s="80"/>
      <c r="D27" s="80"/>
      <c r="E27" s="80"/>
      <c r="F27" s="65" t="s">
        <v>119</v>
      </c>
      <c r="G27" s="81"/>
      <c r="H27" s="81"/>
    </row>
    <row r="28" spans="3:6" ht="12.75">
      <c r="C28" s="66"/>
      <c r="D28" s="66"/>
      <c r="E28" s="66"/>
      <c r="F28" s="66"/>
    </row>
    <row r="29" spans="1:12" ht="12.75">
      <c r="A29" t="s">
        <v>30</v>
      </c>
      <c r="B29" s="82" t="s">
        <v>120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2:12" ht="12.75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2:12" ht="12.75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2.75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2:12" ht="12.75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2:12" ht="12.75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6" ht="12.75">
      <c r="A36" t="s">
        <v>83</v>
      </c>
    </row>
    <row r="37" spans="1:12" ht="12.75">
      <c r="A37" s="24" t="s">
        <v>70</v>
      </c>
      <c r="B37" s="25" t="s">
        <v>71</v>
      </c>
      <c r="C37" s="25" t="s">
        <v>72</v>
      </c>
      <c r="D37" s="25" t="s">
        <v>73</v>
      </c>
      <c r="E37" s="25" t="s">
        <v>74</v>
      </c>
      <c r="F37" s="25" t="s">
        <v>75</v>
      </c>
      <c r="G37" s="25" t="s">
        <v>76</v>
      </c>
      <c r="H37" s="25" t="s">
        <v>77</v>
      </c>
      <c r="I37" s="25" t="s">
        <v>78</v>
      </c>
      <c r="J37" s="25" t="s">
        <v>79</v>
      </c>
      <c r="K37" s="25" t="s">
        <v>80</v>
      </c>
      <c r="L37" s="26" t="s">
        <v>81</v>
      </c>
    </row>
    <row r="38" spans="1:12" ht="12.75">
      <c r="A38" s="27" t="s">
        <v>43</v>
      </c>
      <c r="B38" s="28">
        <f>$E3*HRSW!$B7</f>
        <v>0</v>
      </c>
      <c r="C38" s="28">
        <f>$E3*HRSW!$B8</f>
        <v>0</v>
      </c>
      <c r="D38" s="28">
        <f>$E3*HRSW!$B9</f>
        <v>0</v>
      </c>
      <c r="E38" s="28">
        <f>$E3*HRSW!$B10</f>
        <v>0</v>
      </c>
      <c r="F38" s="28">
        <f>$E3*HRSW!$B11</f>
        <v>0</v>
      </c>
      <c r="G38" s="28">
        <f>$E3*HRSW!$B12</f>
        <v>0</v>
      </c>
      <c r="H38" s="28">
        <f>$E3*HRSW!$B13</f>
        <v>0</v>
      </c>
      <c r="I38" s="28">
        <f>$E3*HRSW!$B14</f>
        <v>0</v>
      </c>
      <c r="J38" s="28">
        <f>$E3*HRSW!$B15</f>
        <v>0</v>
      </c>
      <c r="K38" s="28">
        <f>$E3*HRSW!$B16</f>
        <v>0</v>
      </c>
      <c r="L38" s="29">
        <f>$E3*HRSW!$B17</f>
        <v>0</v>
      </c>
    </row>
    <row r="39" spans="1:12" ht="12.75">
      <c r="A39" s="30" t="s">
        <v>44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93555</v>
      </c>
      <c r="C40" s="19">
        <f>$E5*Corn!$B8</f>
        <v>18000</v>
      </c>
      <c r="D40" s="19">
        <f>$E5*Corn!$B9</f>
        <v>0</v>
      </c>
      <c r="E40" s="19">
        <f>$E5*Corn!$B10</f>
        <v>0</v>
      </c>
      <c r="F40" s="19">
        <f>$E5*Corn!$B11</f>
        <v>109197</v>
      </c>
      <c r="G40" s="19">
        <f>$E5*Corn!$B12</f>
        <v>34380</v>
      </c>
      <c r="H40" s="19">
        <f>$E5*Corn!$B13</f>
        <v>27999</v>
      </c>
      <c r="I40" s="19">
        <f>$E5*Corn!$B14</f>
        <v>22212</v>
      </c>
      <c r="J40" s="19">
        <f>$E5*Corn!$B15</f>
        <v>23400</v>
      </c>
      <c r="K40" s="19">
        <f>$E5*Corn!$B16</f>
        <v>6300</v>
      </c>
      <c r="L40" s="31">
        <f>$E5*Corn!$B17</f>
        <v>7704</v>
      </c>
    </row>
    <row r="41" spans="1:12" ht="12.75">
      <c r="A41" s="30" t="s">
        <v>25</v>
      </c>
      <c r="B41" s="19">
        <f>$E6*Soyb!$B7</f>
        <v>58275</v>
      </c>
      <c r="C41" s="19">
        <f>$E6*Soyb!$B8</f>
        <v>18000</v>
      </c>
      <c r="D41" s="19">
        <f>$E6*Soyb!$B9</f>
        <v>0</v>
      </c>
      <c r="E41" s="19">
        <f>$E6*Soyb!$B10</f>
        <v>6300</v>
      </c>
      <c r="F41" s="19">
        <f>$E6*Soyb!$B11</f>
        <v>3105</v>
      </c>
      <c r="G41" s="19">
        <f>$E6*Soyb!$B12</f>
        <v>14580</v>
      </c>
      <c r="H41" s="19">
        <f>$E6*Soyb!$B13</f>
        <v>17325</v>
      </c>
      <c r="I41" s="19">
        <f>$E6*Soyb!$B14</f>
        <v>16046.999999999998</v>
      </c>
      <c r="J41" s="19">
        <f>$E6*Soyb!$B15</f>
        <v>0</v>
      </c>
      <c r="K41" s="19">
        <f>$E6*Soyb!$B16</f>
        <v>3600</v>
      </c>
      <c r="L41" s="31">
        <f>$E6*Soyb!$B17</f>
        <v>3159</v>
      </c>
    </row>
    <row r="42" spans="1:12" ht="12.75">
      <c r="A42" s="30" t="s">
        <v>69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45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46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47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48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65</v>
      </c>
      <c r="B47" s="20">
        <f aca="true" t="shared" si="4" ref="B47:L47">SUM(B38:B46)</f>
        <v>151830</v>
      </c>
      <c r="C47" s="20">
        <f t="shared" si="4"/>
        <v>36000</v>
      </c>
      <c r="D47" s="20">
        <f t="shared" si="4"/>
        <v>0</v>
      </c>
      <c r="E47" s="20">
        <f t="shared" si="4"/>
        <v>6300</v>
      </c>
      <c r="F47" s="20">
        <f t="shared" si="4"/>
        <v>112302</v>
      </c>
      <c r="G47" s="20">
        <f t="shared" si="4"/>
        <v>48960</v>
      </c>
      <c r="H47" s="20">
        <f t="shared" si="4"/>
        <v>45324</v>
      </c>
      <c r="I47" s="20">
        <f t="shared" si="4"/>
        <v>38259</v>
      </c>
      <c r="J47" s="20">
        <f t="shared" si="4"/>
        <v>23400</v>
      </c>
      <c r="K47" s="20">
        <f t="shared" si="4"/>
        <v>9900</v>
      </c>
      <c r="L47" s="33">
        <f t="shared" si="4"/>
        <v>10863</v>
      </c>
    </row>
    <row r="48" spans="1:12" ht="12.75">
      <c r="A48" s="32" t="s">
        <v>82</v>
      </c>
      <c r="B48" s="20"/>
      <c r="C48" s="33"/>
      <c r="D48" s="34">
        <f>SUM(B47:L47)</f>
        <v>483138</v>
      </c>
      <c r="E48" s="21"/>
      <c r="F48" s="21"/>
      <c r="G48" s="21"/>
      <c r="H48" s="21"/>
      <c r="I48" s="21"/>
      <c r="J48" s="21"/>
      <c r="K48" s="21"/>
      <c r="L48" s="21"/>
    </row>
  </sheetData>
  <sheetProtection sheet="1" objects="1" scenarios="1"/>
  <mergeCells count="25">
    <mergeCell ref="E23:F23"/>
    <mergeCell ref="B30:L30"/>
    <mergeCell ref="B31:L31"/>
    <mergeCell ref="B32:L32"/>
    <mergeCell ref="B33:L33"/>
    <mergeCell ref="B34:L34"/>
    <mergeCell ref="A16:B16"/>
    <mergeCell ref="A17:B17"/>
    <mergeCell ref="A18:B18"/>
    <mergeCell ref="A19:B19"/>
    <mergeCell ref="A20:B20"/>
    <mergeCell ref="E19:F19"/>
    <mergeCell ref="E20:F20"/>
    <mergeCell ref="E17:F17"/>
    <mergeCell ref="E18:F18"/>
    <mergeCell ref="E21:F21"/>
    <mergeCell ref="E22:F22"/>
    <mergeCell ref="C14:E14"/>
    <mergeCell ref="B27:E27"/>
    <mergeCell ref="G27:H27"/>
    <mergeCell ref="B29:L29"/>
    <mergeCell ref="A21:B21"/>
    <mergeCell ref="A22:B22"/>
    <mergeCell ref="A23:B23"/>
    <mergeCell ref="E16:F16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1" t="s">
        <v>30</v>
      </c>
    </row>
    <row r="2" spans="1:3" ht="12.75">
      <c r="A2" t="s">
        <v>29</v>
      </c>
      <c r="B2" s="9">
        <v>50</v>
      </c>
      <c r="C2" s="70"/>
    </row>
    <row r="3" spans="1:3" ht="12.75">
      <c r="A3" t="s">
        <v>132</v>
      </c>
      <c r="B3" s="12">
        <v>8.94</v>
      </c>
      <c r="C3" s="70"/>
    </row>
    <row r="4" spans="1:3" ht="12.75">
      <c r="A4" t="s">
        <v>28</v>
      </c>
      <c r="B4" s="2">
        <f>B2*B3</f>
        <v>447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26.4</v>
      </c>
      <c r="C7" s="70"/>
    </row>
    <row r="8" spans="1:3" ht="12.75">
      <c r="A8" s="1" t="s">
        <v>9</v>
      </c>
      <c r="B8" s="11">
        <v>21</v>
      </c>
      <c r="C8" s="70"/>
    </row>
    <row r="9" spans="1:3" ht="12.75">
      <c r="A9" s="1" t="s">
        <v>24</v>
      </c>
      <c r="B9" s="11">
        <v>5.5</v>
      </c>
      <c r="C9" s="70" t="s">
        <v>123</v>
      </c>
    </row>
    <row r="10" spans="1:3" ht="12.75">
      <c r="A10" s="1" t="s">
        <v>10</v>
      </c>
      <c r="B10" s="11">
        <v>0</v>
      </c>
      <c r="C10" s="70" t="s">
        <v>122</v>
      </c>
    </row>
    <row r="11" spans="1:3" ht="12.75">
      <c r="A11" s="1" t="s">
        <v>12</v>
      </c>
      <c r="B11" s="11">
        <v>88.66</v>
      </c>
      <c r="C11" s="70"/>
    </row>
    <row r="12" spans="1:3" ht="12.75">
      <c r="A12" s="1" t="s">
        <v>11</v>
      </c>
      <c r="B12" s="11">
        <v>14.3</v>
      </c>
      <c r="C12" s="70"/>
    </row>
    <row r="13" spans="1:3" ht="12.75">
      <c r="A13" s="1" t="s">
        <v>13</v>
      </c>
      <c r="B13" s="11">
        <v>22.54</v>
      </c>
      <c r="C13" s="70"/>
    </row>
    <row r="14" spans="1:3" ht="12.75">
      <c r="A14" s="1" t="s">
        <v>14</v>
      </c>
      <c r="B14" s="11">
        <v>18.31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</v>
      </c>
      <c r="C16" s="70"/>
    </row>
    <row r="17" spans="1:3" ht="12.75">
      <c r="A17" s="1" t="s">
        <v>17</v>
      </c>
      <c r="B17" s="12">
        <v>4.69</v>
      </c>
      <c r="C17" s="70"/>
    </row>
    <row r="18" spans="1:3" ht="12.75">
      <c r="A18" t="s">
        <v>2</v>
      </c>
      <c r="B18" s="2">
        <f>SUM(B7:B17)</f>
        <v>208.4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7.27</v>
      </c>
      <c r="C21" s="70"/>
    </row>
    <row r="22" spans="1:3" ht="12.75">
      <c r="A22" s="1" t="s">
        <v>19</v>
      </c>
      <c r="B22" s="7">
        <v>21.63</v>
      </c>
      <c r="C22" s="70"/>
    </row>
    <row r="23" spans="1:3" ht="12.75">
      <c r="A23" s="1" t="s">
        <v>20</v>
      </c>
      <c r="B23" s="7">
        <v>12.64</v>
      </c>
      <c r="C23" s="70"/>
    </row>
    <row r="24" spans="1:3" ht="12.75">
      <c r="A24" s="1" t="s">
        <v>21</v>
      </c>
      <c r="B24" s="8">
        <v>111.2</v>
      </c>
      <c r="C24" s="70"/>
    </row>
    <row r="25" spans="1:3" ht="12.75">
      <c r="A25" t="s">
        <v>4</v>
      </c>
      <c r="B25" s="2">
        <f>SUM(B21:B24)</f>
        <v>152.74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361.14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85.86000000000001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4.168</v>
      </c>
      <c r="C32" s="70"/>
    </row>
    <row r="33" spans="1:3" ht="12.75">
      <c r="A33" t="s">
        <v>23</v>
      </c>
      <c r="B33" s="2">
        <f>B25/B2</f>
        <v>3.0548</v>
      </c>
      <c r="C33" s="70"/>
    </row>
    <row r="34" spans="1:3" ht="12.75">
      <c r="A34" t="s">
        <v>27</v>
      </c>
      <c r="B34" s="2">
        <f>B27/B2</f>
        <v>7.222799999999999</v>
      </c>
      <c r="C34" s="7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2" t="s">
        <v>30</v>
      </c>
    </row>
    <row r="2" spans="1:3" ht="12.75">
      <c r="A2" t="s">
        <v>29</v>
      </c>
      <c r="B2" s="9">
        <v>68</v>
      </c>
      <c r="C2" s="70"/>
    </row>
    <row r="3" spans="1:3" ht="12.75">
      <c r="A3" t="s">
        <v>132</v>
      </c>
      <c r="B3" s="12">
        <v>6.56</v>
      </c>
      <c r="C3" s="70" t="s">
        <v>134</v>
      </c>
    </row>
    <row r="4" spans="1:3" ht="12.75">
      <c r="A4" t="s">
        <v>28</v>
      </c>
      <c r="B4" s="2">
        <f>B2*B3</f>
        <v>446.08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22</v>
      </c>
      <c r="C7" s="70"/>
    </row>
    <row r="8" spans="1:3" ht="12.75">
      <c r="A8" s="1" t="s">
        <v>9</v>
      </c>
      <c r="B8" s="11">
        <v>17.8</v>
      </c>
      <c r="C8" s="70"/>
    </row>
    <row r="9" spans="1:3" ht="12.75">
      <c r="A9" s="1" t="s">
        <v>24</v>
      </c>
      <c r="B9" s="11">
        <v>5.5</v>
      </c>
      <c r="C9" s="70" t="s">
        <v>123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70.87</v>
      </c>
      <c r="C11" s="70"/>
    </row>
    <row r="12" spans="1:3" ht="12.75">
      <c r="A12" s="1" t="s">
        <v>11</v>
      </c>
      <c r="B12" s="11">
        <v>16.3</v>
      </c>
      <c r="C12" s="70"/>
    </row>
    <row r="13" spans="1:3" ht="12.75">
      <c r="A13" s="1" t="s">
        <v>13</v>
      </c>
      <c r="B13" s="11">
        <v>25.78</v>
      </c>
      <c r="C13" s="70"/>
    </row>
    <row r="14" spans="1:3" ht="12.75">
      <c r="A14" s="1" t="s">
        <v>14</v>
      </c>
      <c r="B14" s="11">
        <v>20.05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</v>
      </c>
      <c r="C16" s="70"/>
    </row>
    <row r="17" spans="1:3" ht="12.75">
      <c r="A17" s="1" t="s">
        <v>17</v>
      </c>
      <c r="B17" s="12">
        <v>4.26</v>
      </c>
      <c r="C17" s="70"/>
    </row>
    <row r="18" spans="1:3" ht="12.75">
      <c r="A18" t="s">
        <v>2</v>
      </c>
      <c r="B18" s="2">
        <f>SUM(B7:B17)</f>
        <v>189.56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7.92</v>
      </c>
      <c r="C21" s="70"/>
    </row>
    <row r="22" spans="1:3" ht="12.75">
      <c r="A22" s="1" t="s">
        <v>19</v>
      </c>
      <c r="B22" s="7">
        <v>23.94</v>
      </c>
      <c r="C22" s="70"/>
    </row>
    <row r="23" spans="1:3" ht="12.75">
      <c r="A23" s="1" t="s">
        <v>20</v>
      </c>
      <c r="B23" s="7">
        <v>14.22</v>
      </c>
      <c r="C23" s="70"/>
    </row>
    <row r="24" spans="1:3" ht="12.75">
      <c r="A24" s="1" t="s">
        <v>21</v>
      </c>
      <c r="B24" s="8">
        <v>111.2</v>
      </c>
      <c r="C24" s="70"/>
    </row>
    <row r="25" spans="1:3" ht="12.75">
      <c r="A25" t="s">
        <v>4</v>
      </c>
      <c r="B25" s="2">
        <f>SUM(B21:B24)</f>
        <v>157.28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346.84000000000003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99.23999999999995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2.7876470588235294</v>
      </c>
      <c r="C32" s="70"/>
    </row>
    <row r="33" spans="1:3" ht="12.75">
      <c r="A33" t="s">
        <v>23</v>
      </c>
      <c r="B33" s="2">
        <f>B25/B2</f>
        <v>2.3129411764705883</v>
      </c>
      <c r="C33" s="70"/>
    </row>
    <row r="34" spans="1:3" ht="12.75">
      <c r="A34" t="s">
        <v>27</v>
      </c>
      <c r="B34" s="2">
        <f>B27/B2</f>
        <v>5.1005882352941185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2" t="s">
        <v>30</v>
      </c>
    </row>
    <row r="2" spans="1:3" ht="12.75">
      <c r="A2" t="s">
        <v>29</v>
      </c>
      <c r="B2" s="9">
        <v>34</v>
      </c>
      <c r="C2" s="70"/>
    </row>
    <row r="3" spans="1:3" ht="12.75">
      <c r="A3" t="s">
        <v>132</v>
      </c>
      <c r="B3" s="12">
        <v>12.62</v>
      </c>
      <c r="C3" s="70"/>
    </row>
    <row r="4" spans="1:3" ht="12.75">
      <c r="A4" t="s">
        <v>28</v>
      </c>
      <c r="B4" s="2">
        <f>B2*B3</f>
        <v>429.08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64.75</v>
      </c>
      <c r="C7" s="73" t="s">
        <v>129</v>
      </c>
    </row>
    <row r="8" spans="1:3" ht="12.75">
      <c r="A8" s="1" t="s">
        <v>9</v>
      </c>
      <c r="B8" s="11">
        <v>20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7</v>
      </c>
      <c r="C10" s="70" t="s">
        <v>124</v>
      </c>
    </row>
    <row r="11" spans="1:3" ht="12.75">
      <c r="A11" s="1" t="s">
        <v>12</v>
      </c>
      <c r="B11" s="11">
        <v>3.45</v>
      </c>
      <c r="C11" s="70"/>
    </row>
    <row r="12" spans="1:3" ht="12.75">
      <c r="A12" s="1" t="s">
        <v>11</v>
      </c>
      <c r="B12" s="11">
        <v>16.2</v>
      </c>
      <c r="C12" s="70"/>
    </row>
    <row r="13" spans="1:3" ht="12.75">
      <c r="A13" s="1" t="s">
        <v>13</v>
      </c>
      <c r="B13" s="11">
        <v>19.25</v>
      </c>
      <c r="C13" s="70"/>
    </row>
    <row r="14" spans="1:3" ht="12.75">
      <c r="A14" s="1" t="s">
        <v>14</v>
      </c>
      <c r="B14" s="11">
        <v>17.83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4</v>
      </c>
      <c r="C16" s="70"/>
    </row>
    <row r="17" spans="1:3" ht="12.75">
      <c r="A17" s="1" t="s">
        <v>17</v>
      </c>
      <c r="B17" s="12">
        <v>3.51</v>
      </c>
      <c r="C17" s="70"/>
    </row>
    <row r="18" spans="1:3" ht="12.75">
      <c r="A18" t="s">
        <v>2</v>
      </c>
      <c r="B18" s="2">
        <f>SUM(B7:B17)</f>
        <v>155.99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6.96</v>
      </c>
      <c r="C21" s="70"/>
    </row>
    <row r="22" spans="1:3" ht="12.75">
      <c r="A22" s="1" t="s">
        <v>19</v>
      </c>
      <c r="B22" s="7">
        <v>20.83</v>
      </c>
      <c r="C22" s="70"/>
    </row>
    <row r="23" spans="1:3" ht="12.75">
      <c r="A23" s="1" t="s">
        <v>20</v>
      </c>
      <c r="B23" s="7">
        <v>12.12</v>
      </c>
      <c r="C23" s="70"/>
    </row>
    <row r="24" spans="1:3" ht="12.75">
      <c r="A24" s="1" t="s">
        <v>21</v>
      </c>
      <c r="B24" s="8">
        <v>111.2</v>
      </c>
      <c r="C24" s="70"/>
    </row>
    <row r="25" spans="1:3" ht="12.75">
      <c r="A25" t="s">
        <v>4</v>
      </c>
      <c r="B25" s="2">
        <f>SUM(B21:B24)</f>
        <v>151.11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307.1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121.97999999999996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4.587941176470588</v>
      </c>
      <c r="C32" s="70"/>
    </row>
    <row r="33" spans="1:3" ht="12.75">
      <c r="A33" t="s">
        <v>23</v>
      </c>
      <c r="B33" s="2">
        <f>B25/B2</f>
        <v>4.444411764705883</v>
      </c>
      <c r="C33" s="70"/>
    </row>
    <row r="34" spans="1:3" ht="12.75">
      <c r="A34" t="s">
        <v>27</v>
      </c>
      <c r="B34" s="2">
        <f>B27/B2</f>
        <v>9.032352941176471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2" t="s">
        <v>30</v>
      </c>
    </row>
    <row r="2" spans="1:3" ht="12.75">
      <c r="A2" t="s">
        <v>29</v>
      </c>
      <c r="B2" s="9">
        <v>130</v>
      </c>
      <c r="C2" s="70"/>
    </row>
    <row r="3" spans="1:3" ht="12.75">
      <c r="A3" t="s">
        <v>132</v>
      </c>
      <c r="B3" s="12">
        <v>5.62</v>
      </c>
      <c r="C3" s="70"/>
    </row>
    <row r="4" spans="1:3" ht="12.75">
      <c r="A4" t="s">
        <v>28</v>
      </c>
      <c r="B4" s="2">
        <f>B2*B3</f>
        <v>730.6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103.95</v>
      </c>
      <c r="C7" s="70" t="s">
        <v>135</v>
      </c>
    </row>
    <row r="8" spans="1:3" ht="12.75">
      <c r="A8" s="1" t="s">
        <v>9</v>
      </c>
      <c r="B8" s="11">
        <v>20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121.33</v>
      </c>
      <c r="C11" s="70"/>
    </row>
    <row r="12" spans="1:3" ht="12.75">
      <c r="A12" s="1" t="s">
        <v>11</v>
      </c>
      <c r="B12" s="11">
        <v>38.2</v>
      </c>
      <c r="C12" s="70"/>
    </row>
    <row r="13" spans="1:3" ht="12.75">
      <c r="A13" s="1" t="s">
        <v>13</v>
      </c>
      <c r="B13" s="11">
        <v>31.11</v>
      </c>
      <c r="C13" s="70"/>
    </row>
    <row r="14" spans="1:3" ht="12.75">
      <c r="A14" s="1" t="s">
        <v>14</v>
      </c>
      <c r="B14" s="11">
        <v>24.68</v>
      </c>
      <c r="C14" s="70"/>
    </row>
    <row r="15" spans="1:3" ht="12.75">
      <c r="A15" s="1" t="s">
        <v>15</v>
      </c>
      <c r="B15" s="11">
        <v>26</v>
      </c>
      <c r="C15" s="70"/>
    </row>
    <row r="16" spans="1:3" ht="12.75">
      <c r="A16" s="1" t="s">
        <v>16</v>
      </c>
      <c r="B16" s="11">
        <v>7</v>
      </c>
      <c r="C16" s="70"/>
    </row>
    <row r="17" spans="1:3" ht="12.75">
      <c r="A17" s="1" t="s">
        <v>17</v>
      </c>
      <c r="B17" s="12">
        <v>8.56</v>
      </c>
      <c r="C17" s="70"/>
    </row>
    <row r="18" spans="1:3" ht="12.75">
      <c r="A18" t="s">
        <v>2</v>
      </c>
      <c r="B18" s="2">
        <f>SUM(B7:B17)</f>
        <v>380.83000000000004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9.89</v>
      </c>
      <c r="C21" s="70"/>
    </row>
    <row r="22" spans="1:3" ht="12.75">
      <c r="A22" s="1" t="s">
        <v>19</v>
      </c>
      <c r="B22" s="7">
        <v>33.42</v>
      </c>
      <c r="C22" s="70"/>
    </row>
    <row r="23" spans="1:3" ht="12.75">
      <c r="A23" s="1" t="s">
        <v>20</v>
      </c>
      <c r="B23" s="7">
        <v>19.06</v>
      </c>
      <c r="C23" s="70"/>
    </row>
    <row r="24" spans="1:3" ht="12.75">
      <c r="A24" s="1" t="s">
        <v>21</v>
      </c>
      <c r="B24" s="8">
        <v>111.2</v>
      </c>
      <c r="C24" s="70"/>
    </row>
    <row r="25" spans="1:3" ht="12.75">
      <c r="A25" t="s">
        <v>4</v>
      </c>
      <c r="B25" s="2">
        <f>SUM(B21:B24)</f>
        <v>173.57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554.4000000000001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176.19999999999993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2.929461538461539</v>
      </c>
      <c r="C32" s="70"/>
    </row>
    <row r="33" spans="1:3" ht="12.75">
      <c r="A33" t="s">
        <v>23</v>
      </c>
      <c r="B33" s="2">
        <f>B25/B2</f>
        <v>1.3351538461538461</v>
      </c>
      <c r="C33" s="70"/>
    </row>
    <row r="34" spans="1:3" ht="12.75">
      <c r="A34" t="s">
        <v>27</v>
      </c>
      <c r="B34" s="2">
        <f>B27/B2</f>
        <v>4.264615384615385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2" t="s">
        <v>30</v>
      </c>
    </row>
    <row r="2" spans="1:3" ht="12.75">
      <c r="A2" t="s">
        <v>29</v>
      </c>
      <c r="B2" s="9">
        <v>1600</v>
      </c>
      <c r="C2" s="70"/>
    </row>
    <row r="3" spans="1:3" ht="12.75">
      <c r="A3" t="s">
        <v>132</v>
      </c>
      <c r="B3" s="10">
        <v>0.32</v>
      </c>
      <c r="C3" s="70"/>
    </row>
    <row r="4" spans="1:3" ht="12.75">
      <c r="A4" t="s">
        <v>28</v>
      </c>
      <c r="B4" s="2">
        <f>B2*B3</f>
        <v>512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44</v>
      </c>
      <c r="C7" s="73"/>
    </row>
    <row r="8" spans="1:3" ht="12.75">
      <c r="A8" s="1" t="s">
        <v>9</v>
      </c>
      <c r="B8" s="11">
        <v>40</v>
      </c>
      <c r="C8" s="70"/>
    </row>
    <row r="9" spans="1:3" ht="12.75">
      <c r="A9" s="1" t="s">
        <v>24</v>
      </c>
      <c r="B9" s="11">
        <v>20</v>
      </c>
      <c r="C9" s="70" t="s">
        <v>130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51.31</v>
      </c>
      <c r="C11" s="70"/>
    </row>
    <row r="12" spans="1:3" ht="12.75">
      <c r="A12" s="1" t="s">
        <v>11</v>
      </c>
      <c r="B12" s="11">
        <v>27.2</v>
      </c>
      <c r="C12" s="70"/>
    </row>
    <row r="13" spans="1:3" ht="12.75">
      <c r="A13" s="1" t="s">
        <v>13</v>
      </c>
      <c r="B13" s="11">
        <v>24.43</v>
      </c>
      <c r="C13" s="70"/>
    </row>
    <row r="14" spans="1:3" ht="12.75">
      <c r="A14" s="1" t="s">
        <v>14</v>
      </c>
      <c r="B14" s="11">
        <v>22.22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14.5</v>
      </c>
      <c r="C16" s="70"/>
    </row>
    <row r="17" spans="1:3" ht="12.75">
      <c r="A17" s="1" t="s">
        <v>17</v>
      </c>
      <c r="B17" s="12">
        <v>5.6</v>
      </c>
      <c r="C17" s="70"/>
    </row>
    <row r="18" spans="1:3" ht="12.75">
      <c r="A18" t="s">
        <v>2</v>
      </c>
      <c r="B18" s="2">
        <f>SUM(B7:B17)</f>
        <v>249.26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8.47</v>
      </c>
      <c r="C21" s="70"/>
    </row>
    <row r="22" spans="1:3" ht="12.75">
      <c r="A22" s="1" t="s">
        <v>19</v>
      </c>
      <c r="B22" s="7">
        <v>27.21</v>
      </c>
      <c r="C22" s="70"/>
    </row>
    <row r="23" spans="1:3" ht="12.75">
      <c r="A23" s="1" t="s">
        <v>20</v>
      </c>
      <c r="B23" s="7">
        <v>17.36</v>
      </c>
      <c r="C23" s="70"/>
    </row>
    <row r="24" spans="1:3" ht="12.75">
      <c r="A24" s="1" t="s">
        <v>21</v>
      </c>
      <c r="B24" s="8">
        <v>111.2</v>
      </c>
      <c r="C24" s="70"/>
    </row>
    <row r="25" spans="1:3" ht="12.75">
      <c r="A25" t="s">
        <v>4</v>
      </c>
      <c r="B25" s="2">
        <f>SUM(B21:B24)</f>
        <v>164.24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413.5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98.5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0.1557875</v>
      </c>
      <c r="C32" s="70"/>
    </row>
    <row r="33" spans="1:3" ht="12.75">
      <c r="A33" t="s">
        <v>23</v>
      </c>
      <c r="B33" s="13">
        <f>B25/B2</f>
        <v>0.10265</v>
      </c>
      <c r="C33" s="70"/>
    </row>
    <row r="34" spans="1:3" ht="12.75">
      <c r="A34" t="s">
        <v>27</v>
      </c>
      <c r="B34" s="13">
        <f>B27/B2</f>
        <v>0.2584375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2" t="s">
        <v>30</v>
      </c>
    </row>
    <row r="2" spans="1:3" ht="12.75">
      <c r="A2" t="s">
        <v>29</v>
      </c>
      <c r="B2" s="9">
        <v>1610</v>
      </c>
      <c r="C2" s="70"/>
    </row>
    <row r="3" spans="1:3" ht="12.75">
      <c r="A3" t="s">
        <v>132</v>
      </c>
      <c r="B3" s="10">
        <v>0.245</v>
      </c>
      <c r="C3" s="70"/>
    </row>
    <row r="4" spans="1:3" ht="12.75">
      <c r="A4" t="s">
        <v>28</v>
      </c>
      <c r="B4" s="2">
        <f>B2*B3</f>
        <v>394.45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33.12</v>
      </c>
      <c r="C7" s="73" t="s">
        <v>128</v>
      </c>
    </row>
    <row r="8" spans="1:3" ht="12.75">
      <c r="A8" s="1" t="s">
        <v>9</v>
      </c>
      <c r="B8" s="11">
        <v>25.9</v>
      </c>
      <c r="C8" s="70"/>
    </row>
    <row r="9" spans="1:3" ht="12.75">
      <c r="A9" s="1" t="s">
        <v>24</v>
      </c>
      <c r="B9" s="11">
        <v>0</v>
      </c>
      <c r="C9" s="70" t="s">
        <v>136</v>
      </c>
    </row>
    <row r="10" spans="1:3" ht="12.75">
      <c r="A10" s="1" t="s">
        <v>10</v>
      </c>
      <c r="B10" s="11">
        <v>7</v>
      </c>
      <c r="C10" s="70" t="s">
        <v>125</v>
      </c>
    </row>
    <row r="11" spans="1:3" ht="12.75">
      <c r="A11" s="1" t="s">
        <v>12</v>
      </c>
      <c r="B11" s="11">
        <v>50.81</v>
      </c>
      <c r="C11" s="70"/>
    </row>
    <row r="12" spans="1:3" ht="12.75">
      <c r="A12" s="1" t="s">
        <v>11</v>
      </c>
      <c r="B12" s="11">
        <v>15</v>
      </c>
      <c r="C12" s="70"/>
    </row>
    <row r="13" spans="1:3" ht="12.75">
      <c r="A13" s="1" t="s">
        <v>13</v>
      </c>
      <c r="B13" s="11">
        <v>22.28</v>
      </c>
      <c r="C13" s="70"/>
    </row>
    <row r="14" spans="1:3" ht="12.75">
      <c r="A14" s="1" t="s">
        <v>14</v>
      </c>
      <c r="B14" s="11">
        <v>18.13</v>
      </c>
      <c r="C14" s="70"/>
    </row>
    <row r="15" spans="1:3" ht="12.75">
      <c r="A15" s="1" t="s">
        <v>15</v>
      </c>
      <c r="B15" s="11">
        <v>3.22</v>
      </c>
      <c r="C15" s="70"/>
    </row>
    <row r="16" spans="1:3" ht="12.75">
      <c r="A16" s="1" t="s">
        <v>16</v>
      </c>
      <c r="B16" s="11">
        <v>14.5</v>
      </c>
      <c r="C16" s="70"/>
    </row>
    <row r="17" spans="1:3" ht="12.75">
      <c r="A17" s="1" t="s">
        <v>17</v>
      </c>
      <c r="B17" s="12">
        <v>4.37</v>
      </c>
      <c r="C17" s="70"/>
    </row>
    <row r="18" spans="1:3" ht="12.75">
      <c r="A18" t="s">
        <v>2</v>
      </c>
      <c r="B18" s="2">
        <f>SUM(B7:B17)</f>
        <v>194.32999999999998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7.77</v>
      </c>
      <c r="C21" s="70"/>
    </row>
    <row r="22" spans="1:3" ht="12.75">
      <c r="A22" s="1" t="s">
        <v>19</v>
      </c>
      <c r="B22" s="7">
        <v>23.88</v>
      </c>
      <c r="C22" s="70"/>
    </row>
    <row r="23" spans="1:3" ht="12.75">
      <c r="A23" s="1" t="s">
        <v>20</v>
      </c>
      <c r="B23" s="7">
        <v>14.29</v>
      </c>
      <c r="C23" s="70"/>
    </row>
    <row r="24" spans="1:3" ht="12.75">
      <c r="A24" s="1" t="s">
        <v>21</v>
      </c>
      <c r="B24" s="8">
        <v>111.2</v>
      </c>
      <c r="C24" s="70"/>
    </row>
    <row r="25" spans="1:3" ht="12.75">
      <c r="A25" t="s">
        <v>4</v>
      </c>
      <c r="B25" s="2">
        <f>SUM(B21:B24)</f>
        <v>157.14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351.46999999999997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42.98000000000002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0.12070186335403725</v>
      </c>
      <c r="C32" s="70"/>
    </row>
    <row r="33" spans="1:3" ht="12.75">
      <c r="A33" t="s">
        <v>23</v>
      </c>
      <c r="B33" s="13">
        <f>B25/B2</f>
        <v>0.09760248447204968</v>
      </c>
      <c r="C33" s="70"/>
    </row>
    <row r="34" spans="1:3" ht="12.75">
      <c r="A34" t="s">
        <v>27</v>
      </c>
      <c r="B34" s="13">
        <f>B27/B2</f>
        <v>0.21830434782608693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2" t="s">
        <v>30</v>
      </c>
    </row>
    <row r="2" spans="1:3" ht="12.75">
      <c r="A2" t="s">
        <v>29</v>
      </c>
      <c r="B2" s="9">
        <v>1390</v>
      </c>
      <c r="C2" s="70"/>
    </row>
    <row r="3" spans="1:3" ht="12.75">
      <c r="A3" t="s">
        <v>132</v>
      </c>
      <c r="B3" s="10">
        <v>0.322</v>
      </c>
      <c r="C3" s="70"/>
    </row>
    <row r="4" spans="1:3" ht="12.75">
      <c r="A4" t="s">
        <v>28</v>
      </c>
      <c r="B4" s="2">
        <f>B2*B3</f>
        <v>447.58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48.4</v>
      </c>
      <c r="C7" s="73" t="s">
        <v>128</v>
      </c>
    </row>
    <row r="8" spans="1:3" ht="12.75">
      <c r="A8" s="1" t="s">
        <v>9</v>
      </c>
      <c r="B8" s="11">
        <v>28</v>
      </c>
      <c r="C8" s="70"/>
    </row>
    <row r="9" spans="1:3" ht="12.75">
      <c r="A9" s="1" t="s">
        <v>24</v>
      </c>
      <c r="B9" s="11">
        <v>0</v>
      </c>
      <c r="C9" s="70" t="s">
        <v>136</v>
      </c>
    </row>
    <row r="10" spans="1:3" ht="12.75">
      <c r="A10" s="1" t="s">
        <v>10</v>
      </c>
      <c r="B10" s="11">
        <v>14</v>
      </c>
      <c r="C10" s="70" t="s">
        <v>126</v>
      </c>
    </row>
    <row r="11" spans="1:3" ht="12.75">
      <c r="A11" s="1" t="s">
        <v>12</v>
      </c>
      <c r="B11" s="11">
        <v>41.25</v>
      </c>
      <c r="C11" s="70"/>
    </row>
    <row r="12" spans="1:3" ht="12.75">
      <c r="A12" s="1" t="s">
        <v>11</v>
      </c>
      <c r="B12" s="11">
        <v>19.7</v>
      </c>
      <c r="C12" s="70"/>
    </row>
    <row r="13" spans="1:3" ht="12.75">
      <c r="A13" s="1" t="s">
        <v>13</v>
      </c>
      <c r="B13" s="11">
        <v>21.75</v>
      </c>
      <c r="C13" s="70"/>
    </row>
    <row r="14" spans="1:3" ht="12.75">
      <c r="A14" s="1" t="s">
        <v>14</v>
      </c>
      <c r="B14" s="11">
        <v>17.95</v>
      </c>
      <c r="C14" s="70"/>
    </row>
    <row r="15" spans="1:3" ht="12.75">
      <c r="A15" s="1" t="s">
        <v>15</v>
      </c>
      <c r="B15" s="11">
        <v>2.78</v>
      </c>
      <c r="C15" s="70"/>
    </row>
    <row r="16" spans="1:3" ht="12.75">
      <c r="A16" s="1" t="s">
        <v>16</v>
      </c>
      <c r="B16" s="11">
        <v>22</v>
      </c>
      <c r="C16" s="70"/>
    </row>
    <row r="17" spans="1:3" ht="12.75">
      <c r="A17" s="1" t="s">
        <v>17</v>
      </c>
      <c r="B17" s="12">
        <v>4.96</v>
      </c>
      <c r="C17" s="70"/>
    </row>
    <row r="18" spans="1:3" ht="12.75">
      <c r="A18" t="s">
        <v>2</v>
      </c>
      <c r="B18" s="2">
        <f>SUM(B7:B17)</f>
        <v>220.79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7.65</v>
      </c>
      <c r="C21" s="70"/>
    </row>
    <row r="22" spans="1:3" ht="12.75">
      <c r="A22" s="1" t="s">
        <v>19</v>
      </c>
      <c r="B22" s="7">
        <v>23.55</v>
      </c>
      <c r="C22" s="70"/>
    </row>
    <row r="23" spans="1:3" ht="12.75">
      <c r="A23" s="1" t="s">
        <v>20</v>
      </c>
      <c r="B23" s="7">
        <v>14.12</v>
      </c>
      <c r="C23" s="70"/>
    </row>
    <row r="24" spans="1:3" ht="12.75">
      <c r="A24" s="1" t="s">
        <v>21</v>
      </c>
      <c r="B24" s="8">
        <v>111.2</v>
      </c>
      <c r="C24" s="70"/>
    </row>
    <row r="25" spans="1:3" ht="12.75">
      <c r="A25" t="s">
        <v>4</v>
      </c>
      <c r="B25" s="2">
        <f>SUM(B21:B24)</f>
        <v>156.52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377.31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70.26999999999998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0.15884172661870502</v>
      </c>
      <c r="C32" s="70"/>
    </row>
    <row r="33" spans="1:3" ht="12.75">
      <c r="A33" t="s">
        <v>23</v>
      </c>
      <c r="B33" s="13">
        <f>B25/B2</f>
        <v>0.1126043165467626</v>
      </c>
      <c r="C33" s="70"/>
    </row>
    <row r="34" spans="1:3" ht="12.75">
      <c r="A34" t="s">
        <v>27</v>
      </c>
      <c r="B34" s="13">
        <f>B27/B2</f>
        <v>0.2714460431654676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2009-12-11T19:41:55Z</cp:lastPrinted>
  <dcterms:created xsi:type="dcterms:W3CDTF">2005-01-10T15:34:54Z</dcterms:created>
  <dcterms:modified xsi:type="dcterms:W3CDTF">2012-12-21T16:19:39Z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