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665" windowHeight="11895" tabRatio="945" activeTab="1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" sheetId="7" r:id="rId7"/>
    <sheet name="Oil_SF" sheetId="8" r:id="rId8"/>
    <sheet name="Conf_SF" sheetId="9" r:id="rId9"/>
    <sheet name="Canola" sheetId="10" r:id="rId10"/>
    <sheet name="Flax" sheetId="11" r:id="rId11"/>
    <sheet name="Peas" sheetId="12" r:id="rId12"/>
    <sheet name="Oats" sheetId="13" r:id="rId13"/>
    <sheet name="Lentil" sheetId="14" r:id="rId14"/>
    <sheet name="Mustard" sheetId="15" r:id="rId15"/>
    <sheet name="Saffl" sheetId="16" r:id="rId16"/>
    <sheet name="Buckwht" sheetId="17" r:id="rId17"/>
    <sheet name="Millet" sheetId="18" r:id="rId18"/>
    <sheet name="Chickpea" sheetId="19" r:id="rId19"/>
    <sheet name="HRWW" sheetId="20" r:id="rId20"/>
    <sheet name="Rye" sheetId="21" r:id="rId21"/>
  </sheets>
  <definedNames>
    <definedName name="_xlnm.Print_Area" localSheetId="1">'Cashflow'!$A$1:$L$63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<sst xmlns="http://schemas.openxmlformats.org/spreadsheetml/2006/main" count="749" uniqueCount="161">
  <si>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</si>
  <si>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</si>
  <si>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</si>
  <si>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</si>
  <si>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</si>
  <si>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</si>
  <si>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</si>
  <si>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</si>
  <si>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</si>
  <si>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</si>
  <si>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</si>
  <si>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</si>
  <si>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</si>
  <si>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</si>
  <si>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</si>
  <si>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</si>
  <si>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</si>
  <si>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</si>
  <si>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</si>
  <si>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</si>
  <si>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</si>
  <si>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</si>
  <si>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</si>
  <si>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</si>
  <si>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</si>
  <si>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</si>
  <si>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</si>
  <si>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</si>
  <si>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</si>
  <si>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</si>
  <si>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</si>
  <si>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</si>
  <si>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</si>
  <si>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</si>
  <si>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</si>
  <si>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</si>
  <si>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</si>
  <si>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</si>
  <si>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</si>
  <si>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</si>
  <si>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</si>
  <si>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</si>
  <si>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</si>
  <si>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</si>
  <si>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</si>
  <si>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</si>
  <si>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</si>
  <si>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</si>
  <si>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</si>
  <si>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</si>
  <si>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</si>
  <si>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</si>
  <si>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</si>
  <si>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</si>
  <si>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</si>
  <si>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</si>
  <si>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</si>
  <si>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</si>
  <si>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</si>
  <si>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</si>
  <si>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</si>
  <si>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</si>
  <si>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</si>
  <si>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</si>
  <si>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</si>
  <si>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</si>
  <si>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</si>
  <si>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</si>
  <si>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</si>
  <si>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</si>
  <si>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</si>
  <si>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</si>
  <si>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</si>
  <si>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</si>
  <si>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</si>
  <si>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</si>
  <si>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</si>
  <si>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</si>
  <si>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Lg Chickp</t>
  </si>
  <si>
    <t>SAFFLOWER</t>
  </si>
  <si>
    <t>Safflower</t>
  </si>
  <si>
    <t>CONFECTIONERY SUNFLOWER</t>
  </si>
  <si>
    <t>Conf_SF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</si>
  <si>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</si>
  <si>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</si>
  <si>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</si>
  <si>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</si>
  <si>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</si>
  <si>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</si>
  <si>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</si>
  <si>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</si>
  <si>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</si>
  <si>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</si>
  <si>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</si>
  <si>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</si>
  <si>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</si>
  <si>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</si>
  <si>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</si>
  <si>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</si>
  <si>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</si>
  <si>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</si>
  <si>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</si>
  <si>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</si>
  <si>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</si>
  <si>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</si>
  <si>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</si>
  <si>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</si>
  <si>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</si>
  <si>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</si>
  <si>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</si>
  <si>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</si>
  <si>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</si>
  <si>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</si>
  <si>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</si>
  <si>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</si>
  <si>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</si>
  <si>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</si>
  <si>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</si>
  <si>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</si>
  <si>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</si>
  <si>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</si>
  <si>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</si>
  <si>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</si>
  <si>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</si>
  <si>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</si>
  <si>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Seed treatment and early season foliar fungicide</t>
  </si>
  <si>
    <t>Fungicide for white mold would cost about $18</t>
  </si>
  <si>
    <t>Includes pre-harvest dessicant</t>
  </si>
  <si>
    <t>Name:</t>
  </si>
  <si>
    <t>Spraying for head feeding insects.</t>
  </si>
  <si>
    <t>Two sprayings for head feeding insects.</t>
  </si>
  <si>
    <t>Two ascochyta blight fung. trtmts, more maybe needed</t>
  </si>
  <si>
    <t xml:space="preserve">  Market Price</t>
  </si>
  <si>
    <t>Fungicide for rust would cost $4 plus application</t>
  </si>
  <si>
    <t>seed treatment</t>
  </si>
  <si>
    <t xml:space="preserve">Fungicide for alternaria leaf spot </t>
  </si>
  <si>
    <t xml:space="preserve">the whole farm cashflow.  This worksheet consists of three tables.  The first table lists the market </t>
  </si>
  <si>
    <t>SOYBEANS</t>
  </si>
  <si>
    <t>Soybeans</t>
  </si>
  <si>
    <t>Milling quality price.  There is risk of lower quality and price.</t>
  </si>
  <si>
    <t>Cost includes $8 for inoculant and fungicide seed treatment</t>
  </si>
  <si>
    <t>Insurance is not available in some counties of this region</t>
  </si>
  <si>
    <t>Insurance is not available for most counties in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</si>
  <si>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</si>
  <si>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</si>
  <si>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</si>
  <si>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</si>
  <si>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ascochyta/anthracnose</t>
  </si>
  <si>
    <t>Cereal grain aphid insecticide would cost about $4</t>
  </si>
  <si>
    <t>inoculant, soil testing</t>
  </si>
  <si>
    <t>Mkt Rev.</t>
  </si>
  <si>
    <t>per Acre</t>
  </si>
  <si>
    <t xml:space="preserve">Dir. Costs </t>
  </si>
  <si>
    <t>Insect. for cutworms, pea aphids and/or grasshoppers  ~ $4</t>
  </si>
  <si>
    <t>only available by written agreement in some counties of region</t>
  </si>
  <si>
    <t>seed treatment for pea leaf weevil.</t>
  </si>
  <si>
    <t>LARGE CHICKPEA</t>
  </si>
  <si>
    <t>Lg Chickpea</t>
  </si>
  <si>
    <t>Developed by: Ronald Haugen, NDSU Extension Service</t>
  </si>
  <si>
    <t>Malt price, price est. for feed quality is $3.75</t>
  </si>
  <si>
    <t>North Dakota 2024 Projected Crop Budgets - South West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</si>
</sst>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  <numFmt numFmtId="168" formatCode="0.00_);\(0.00\)"/>
    <numFmt numFmtId="169" formatCode="&quot;$&quot;#,##0.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>
      <alignment horizontal="center"/>
    </xf>
    <xf numFmtId="0" fontId="0" fillId="0" borderId="21" xfId="0" applyFont="1" applyFill="1" applyBorder="1" applyAlignment="1">
      <alignment/>
    </xf>
    <xf numFmtId="168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31</xdr:row>
      <xdr:rowOff>19050</xdr:rowOff>
    </xdr:from>
    <xdr:to>
      <xdr:col>10</xdr:col>
      <xdr:colOff>219075</xdr:colOff>
      <xdr:row>57</xdr:row>
      <xdr:rowOff>152400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07682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0" max="10" width="10.00390625" style="0" customWidth="1"/>
  </cols>
  <sheetData>
    <row r="1" spans="1:10" ht="15.75">
      <c r="A1" s="83" t="s">
        <v>160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2.75">
      <c r="A2" s="84" t="s">
        <v>158</v>
      </c>
      <c r="B2" s="85"/>
      <c r="C2" s="85"/>
      <c r="D2" s="85"/>
      <c r="E2" s="85"/>
      <c r="F2" s="85"/>
      <c r="G2" s="85"/>
      <c r="H2" s="85"/>
      <c r="I2" s="85"/>
      <c r="J2" s="85"/>
    </row>
    <row r="3" spans="1:8" ht="12.75">
      <c r="A3" s="39"/>
      <c r="B3" s="40"/>
      <c r="C3" s="41"/>
      <c r="D3" s="41"/>
      <c r="E3" s="41"/>
      <c r="F3" s="40"/>
      <c r="G3" s="40"/>
      <c r="H3" s="40"/>
    </row>
    <row r="4" spans="1:8" ht="12.75" customHeight="1">
      <c r="A4" s="46" t="s">
        <v>96</v>
      </c>
      <c r="B4" s="42"/>
      <c r="C4" s="42"/>
      <c r="D4" s="42"/>
      <c r="E4" s="42"/>
      <c r="F4" s="42"/>
      <c r="G4" s="42"/>
      <c r="H4" s="42"/>
    </row>
    <row r="5" spans="1:8" ht="12.75" customHeight="1">
      <c r="A5" s="17" t="s">
        <v>97</v>
      </c>
      <c r="B5" s="42"/>
      <c r="C5" s="42"/>
      <c r="D5" s="42"/>
      <c r="E5" s="42"/>
      <c r="F5" s="42"/>
      <c r="G5" s="42"/>
      <c r="H5" s="42"/>
    </row>
    <row r="6" spans="1:8" ht="12.75" customHeight="1">
      <c r="A6" s="17" t="s">
        <v>98</v>
      </c>
      <c r="B6" s="42"/>
      <c r="C6" s="42"/>
      <c r="D6" s="42"/>
      <c r="E6" s="42"/>
      <c r="F6" s="42"/>
      <c r="G6" s="42"/>
      <c r="H6" s="42"/>
    </row>
    <row r="7" spans="1:8" ht="12.75" customHeight="1">
      <c r="A7" s="17" t="s">
        <v>99</v>
      </c>
      <c r="B7" s="42"/>
      <c r="C7" s="42"/>
      <c r="D7" s="42"/>
      <c r="E7" s="42"/>
      <c r="F7" s="42"/>
      <c r="G7" s="42"/>
      <c r="H7" s="42"/>
    </row>
    <row r="8" spans="1:8" ht="12.75" customHeight="1">
      <c r="A8" s="17" t="s">
        <v>100</v>
      </c>
      <c r="B8" s="42"/>
      <c r="C8" s="42"/>
      <c r="D8" s="42"/>
      <c r="E8" s="42"/>
      <c r="F8" s="42"/>
      <c r="G8" s="42"/>
      <c r="H8" s="42"/>
    </row>
    <row r="9" spans="1:8" ht="12.75" customHeight="1">
      <c r="A9" s="17" t="s">
        <v>143</v>
      </c>
      <c r="B9" s="42"/>
      <c r="C9" s="42"/>
      <c r="D9" s="42"/>
      <c r="E9" s="42"/>
      <c r="F9" s="42"/>
      <c r="G9" s="42"/>
      <c r="H9" s="42"/>
    </row>
    <row r="10" spans="1:8" ht="12.75" customHeight="1">
      <c r="A10" s="17" t="s">
        <v>144</v>
      </c>
      <c r="B10" s="42"/>
      <c r="C10" s="42"/>
      <c r="D10" s="42"/>
      <c r="E10" s="42"/>
      <c r="F10" s="42"/>
      <c r="G10" s="42"/>
      <c r="H10" s="42"/>
    </row>
    <row r="11" spans="1:8" ht="12.75" customHeight="1">
      <c r="A11" s="17" t="s">
        <v>101</v>
      </c>
      <c r="B11" s="42"/>
      <c r="C11" s="42"/>
      <c r="D11" s="42"/>
      <c r="E11" s="42"/>
      <c r="F11" s="42"/>
      <c r="G11" s="42"/>
      <c r="H11" s="42"/>
    </row>
    <row r="12" spans="1:8" ht="12.75" customHeight="1">
      <c r="A12" s="17"/>
      <c r="B12" s="42"/>
      <c r="C12" s="42"/>
      <c r="D12" s="42"/>
      <c r="E12" s="42"/>
      <c r="F12" s="42"/>
      <c r="G12" s="42"/>
      <c r="H12" s="42"/>
    </row>
    <row r="13" spans="1:8" ht="12.75" customHeight="1">
      <c r="A13" s="46" t="s">
        <v>102</v>
      </c>
      <c r="B13" s="43"/>
      <c r="C13" s="43"/>
      <c r="D13" s="42"/>
      <c r="E13" s="42"/>
      <c r="F13" s="42"/>
      <c r="G13" s="42"/>
      <c r="H13" s="42"/>
    </row>
    <row r="14" spans="1:8" ht="12.75" customHeight="1">
      <c r="A14" s="17" t="s">
        <v>103</v>
      </c>
      <c r="B14" s="42"/>
      <c r="C14" s="42"/>
      <c r="D14" s="42"/>
      <c r="E14" s="42"/>
      <c r="F14" s="42"/>
      <c r="G14" s="42"/>
      <c r="H14" s="42"/>
    </row>
    <row r="15" spans="1:8" ht="12.75" customHeight="1">
      <c r="A15" s="74" t="s">
        <v>136</v>
      </c>
      <c r="B15" s="42"/>
      <c r="C15" s="42"/>
      <c r="D15" s="42"/>
      <c r="E15" s="42"/>
      <c r="F15" s="42"/>
      <c r="G15" s="42"/>
      <c r="H15" s="42"/>
    </row>
    <row r="16" spans="1:8" ht="12.75" customHeight="1">
      <c r="A16" s="17" t="s">
        <v>104</v>
      </c>
      <c r="B16" s="42"/>
      <c r="C16" s="42"/>
      <c r="D16" s="42"/>
      <c r="E16" s="42"/>
      <c r="F16" s="42"/>
      <c r="G16" s="42"/>
      <c r="H16" s="42"/>
    </row>
    <row r="17" spans="1:8" ht="12.75" customHeight="1">
      <c r="A17" s="17" t="s">
        <v>105</v>
      </c>
      <c r="B17" s="42"/>
      <c r="C17" s="42"/>
      <c r="D17" s="42"/>
      <c r="E17" s="42"/>
      <c r="F17" s="42"/>
      <c r="G17" s="42"/>
      <c r="H17" s="42"/>
    </row>
    <row r="18" spans="1:8" ht="12.75" customHeight="1">
      <c r="A18" s="17" t="s">
        <v>122</v>
      </c>
      <c r="B18" s="42"/>
      <c r="C18" s="42"/>
      <c r="D18" s="42"/>
      <c r="E18" s="42"/>
      <c r="F18" s="42"/>
      <c r="G18" s="42"/>
      <c r="H18" s="42"/>
    </row>
    <row r="19" spans="1:8" ht="12.75" customHeight="1">
      <c r="A19" s="17" t="s">
        <v>106</v>
      </c>
      <c r="B19" s="42"/>
      <c r="C19" s="42"/>
      <c r="E19" s="42"/>
      <c r="F19" s="42"/>
      <c r="G19" s="42"/>
      <c r="H19" s="42"/>
    </row>
    <row r="20" spans="1:8" ht="12.75" customHeight="1">
      <c r="A20" s="17" t="s">
        <v>107</v>
      </c>
      <c r="B20" s="42"/>
      <c r="C20" s="42"/>
      <c r="D20" s="42"/>
      <c r="E20" s="42"/>
      <c r="F20" s="42"/>
      <c r="G20" s="42"/>
      <c r="H20" s="42"/>
    </row>
    <row r="21" spans="1:8" ht="12.75" customHeight="1">
      <c r="A21" s="17" t="s">
        <v>108</v>
      </c>
      <c r="B21" s="42"/>
      <c r="C21" s="42"/>
      <c r="D21" s="42"/>
      <c r="E21" s="42"/>
      <c r="F21" s="42"/>
      <c r="G21" s="42"/>
      <c r="H21" s="42"/>
    </row>
    <row r="22" spans="1:8" ht="12.75" customHeight="1">
      <c r="A22" s="17" t="s">
        <v>109</v>
      </c>
      <c r="B22" s="42"/>
      <c r="C22" s="42"/>
      <c r="D22" s="42"/>
      <c r="E22" s="42"/>
      <c r="F22" s="42"/>
      <c r="G22" s="42"/>
      <c r="H22" s="42"/>
    </row>
    <row r="23" spans="2:8" ht="12.75" customHeight="1">
      <c r="B23" s="42"/>
      <c r="C23" s="42"/>
      <c r="D23" s="42"/>
      <c r="E23" s="42"/>
      <c r="F23" s="42"/>
      <c r="G23" s="42"/>
      <c r="H23" s="42"/>
    </row>
    <row r="24" spans="1:8" ht="12.75" customHeight="1">
      <c r="A24" s="46" t="s">
        <v>110</v>
      </c>
      <c r="B24" s="42"/>
      <c r="C24" s="42"/>
      <c r="D24" s="42"/>
      <c r="E24" s="42"/>
      <c r="F24" s="42"/>
      <c r="G24" s="42"/>
      <c r="H24" s="42"/>
    </row>
    <row r="25" spans="1:8" ht="12.75" customHeight="1">
      <c r="A25" s="17" t="s">
        <v>111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112</v>
      </c>
      <c r="B26" s="42"/>
      <c r="C26" s="42"/>
      <c r="D26" s="42"/>
      <c r="E26" s="42"/>
      <c r="F26" s="42"/>
      <c r="G26" s="42"/>
      <c r="H26" s="42"/>
    </row>
    <row r="27" spans="1:8" ht="12.75" customHeight="1">
      <c r="A27" s="17" t="s">
        <v>113</v>
      </c>
      <c r="B27" s="42"/>
      <c r="C27" s="42"/>
      <c r="D27" s="42"/>
      <c r="E27" s="42"/>
      <c r="F27" s="42"/>
      <c r="G27" s="42"/>
      <c r="H27" s="42"/>
    </row>
    <row r="28" spans="1:8" ht="12.75" customHeight="1">
      <c r="A28" s="17" t="s">
        <v>114</v>
      </c>
      <c r="B28" s="42"/>
      <c r="C28" s="42"/>
      <c r="D28" s="42"/>
      <c r="E28" s="42"/>
      <c r="F28" s="42"/>
      <c r="G28" s="42"/>
      <c r="H28" s="42"/>
    </row>
    <row r="29" spans="1:8" ht="12.75">
      <c r="A29" s="40"/>
      <c r="B29" s="40"/>
      <c r="C29" s="40"/>
      <c r="D29" s="40"/>
      <c r="E29" s="40"/>
      <c r="F29" s="40"/>
      <c r="G29" s="40"/>
      <c r="H29" s="40"/>
    </row>
    <row r="30" spans="1:8" ht="12.75">
      <c r="A30" s="40" t="s">
        <v>115</v>
      </c>
      <c r="B30" s="40"/>
      <c r="C30" s="40"/>
      <c r="D30" s="40"/>
      <c r="E30" s="40"/>
      <c r="F30" s="40"/>
      <c r="G30" s="40"/>
      <c r="H30" s="40"/>
    </row>
    <row r="31" spans="1:11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2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12" ht="12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1:12" ht="12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1:12" ht="12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1:12" ht="12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1:12" ht="12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1:12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1:12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1:12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1:12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1:12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1:12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1:12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1:12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1:12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1:12" ht="12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1:12" ht="12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1:12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1:12" ht="12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1:12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1:12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1:12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1:12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1:12" ht="12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1:12" ht="12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1:12" ht="12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1:12" ht="12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1:12" ht="12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</sheetData>
  <sheetProtection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79" t="s">
        <v>30</v>
      </c>
    </row>
    <row r="2" spans="1:3" ht="12.75">
      <c r="A2" t="s">
        <v>28</v>
      </c>
      <c r="B2" s="9">
        <v>1620</v>
      </c>
      <c r="C2" s="75"/>
    </row>
    <row r="3" spans="1:3" ht="12.75">
      <c r="A3" t="s">
        <v>132</v>
      </c>
      <c r="B3" s="12">
        <v>0.21</v>
      </c>
      <c r="C3" s="75"/>
    </row>
    <row r="4" spans="1:3" ht="12.75">
      <c r="A4" t="s">
        <v>27</v>
      </c>
      <c r="B4" s="2">
        <f>B2*B3</f>
        <v>340.2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79</v>
      </c>
      <c r="C7" s="75"/>
    </row>
    <row r="8" spans="1:3" ht="12.75">
      <c r="A8" s="1" t="s">
        <v>9</v>
      </c>
      <c r="B8" s="11">
        <v>15.6</v>
      </c>
      <c r="C8" s="75"/>
    </row>
    <row r="9" spans="1:3" ht="12.75">
      <c r="A9" s="1" t="s">
        <v>24</v>
      </c>
      <c r="B9" s="11">
        <v>0</v>
      </c>
      <c r="C9" s="75" t="s">
        <v>126</v>
      </c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83.94</v>
      </c>
      <c r="C11" s="75"/>
    </row>
    <row r="12" spans="1:3" ht="12.75">
      <c r="A12" s="1" t="s">
        <v>11</v>
      </c>
      <c r="B12" s="11">
        <v>11.5</v>
      </c>
      <c r="C12" s="75"/>
    </row>
    <row r="13" spans="1:3" ht="12.75">
      <c r="A13" s="1" t="s">
        <v>13</v>
      </c>
      <c r="B13" s="11">
        <v>17.45</v>
      </c>
      <c r="C13" s="75"/>
    </row>
    <row r="14" spans="1:3" ht="12.75">
      <c r="A14" s="1" t="s">
        <v>14</v>
      </c>
      <c r="B14" s="11">
        <v>20.32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9.5</v>
      </c>
      <c r="C16" s="75"/>
    </row>
    <row r="17" spans="1:3" ht="12.75">
      <c r="A17" s="1" t="s">
        <v>17</v>
      </c>
      <c r="B17" s="12">
        <v>9.49</v>
      </c>
      <c r="C17" s="75"/>
    </row>
    <row r="18" spans="1:3" ht="12.75">
      <c r="A18" t="s">
        <v>2</v>
      </c>
      <c r="B18" s="2">
        <f>SUM(B7:B17)</f>
        <v>246.79999999999998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9.35</v>
      </c>
      <c r="C21" s="75"/>
    </row>
    <row r="22" spans="1:3" ht="12.75">
      <c r="A22" s="1" t="s">
        <v>19</v>
      </c>
      <c r="B22" s="7">
        <v>25.03</v>
      </c>
      <c r="C22" s="75"/>
    </row>
    <row r="23" spans="1:3" ht="12.75">
      <c r="A23" s="1" t="s">
        <v>20</v>
      </c>
      <c r="B23" s="7">
        <v>11.96</v>
      </c>
      <c r="C23" s="75"/>
    </row>
    <row r="24" spans="1:3" ht="12.75">
      <c r="A24" s="1" t="s">
        <v>21</v>
      </c>
      <c r="B24" s="8">
        <v>40</v>
      </c>
      <c r="C24" s="75"/>
    </row>
    <row r="25" spans="1:3" ht="12.75">
      <c r="A25" t="s">
        <v>4</v>
      </c>
      <c r="B25" s="2">
        <f>SUM(B21:B24)</f>
        <v>86.34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333.14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7.060000000000002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0.15234567901234566</v>
      </c>
      <c r="C32" s="75"/>
    </row>
    <row r="33" spans="1:3" ht="12.75">
      <c r="A33" t="s">
        <v>23</v>
      </c>
      <c r="B33" s="13">
        <f>B25/B2</f>
        <v>0.0532962962962963</v>
      </c>
      <c r="C33" s="75"/>
    </row>
    <row r="34" spans="1:3" ht="12.75">
      <c r="A34" t="s">
        <v>26</v>
      </c>
      <c r="B34" s="13">
        <f>B27/B2</f>
        <v>0.20564197530864198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8" t="s">
        <v>30</v>
      </c>
    </row>
    <row r="2" spans="1:3" ht="12.75">
      <c r="A2" t="s">
        <v>28</v>
      </c>
      <c r="B2" s="9">
        <v>18</v>
      </c>
      <c r="C2" s="75"/>
    </row>
    <row r="3" spans="1:3" ht="12.75">
      <c r="A3" t="s">
        <v>132</v>
      </c>
      <c r="B3" s="12">
        <v>11.08</v>
      </c>
      <c r="C3" s="75"/>
    </row>
    <row r="4" spans="1:3" ht="12.75">
      <c r="A4" t="s">
        <v>27</v>
      </c>
      <c r="B4" s="2">
        <f>B2*B3</f>
        <v>199.44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16</v>
      </c>
      <c r="C7" s="75"/>
    </row>
    <row r="8" spans="1:3" ht="12.75">
      <c r="A8" s="1" t="s">
        <v>9</v>
      </c>
      <c r="B8" s="11">
        <v>29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24.39</v>
      </c>
      <c r="C11" s="75"/>
    </row>
    <row r="12" spans="1:3" ht="12.75">
      <c r="A12" s="1" t="s">
        <v>11</v>
      </c>
      <c r="B12" s="11">
        <v>11.5</v>
      </c>
      <c r="C12" s="75"/>
    </row>
    <row r="13" spans="1:3" ht="12.75">
      <c r="A13" s="1" t="s">
        <v>13</v>
      </c>
      <c r="B13" s="11">
        <v>16.89</v>
      </c>
      <c r="C13" s="75"/>
    </row>
    <row r="14" spans="1:3" ht="12.75">
      <c r="A14" s="1" t="s">
        <v>14</v>
      </c>
      <c r="B14" s="11">
        <v>20.74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2</v>
      </c>
      <c r="C16" s="75"/>
    </row>
    <row r="17" spans="1:3" ht="12.75">
      <c r="A17" s="1" t="s">
        <v>17</v>
      </c>
      <c r="B17" s="12">
        <v>4.82</v>
      </c>
      <c r="C17" s="75"/>
    </row>
    <row r="18" spans="1:3" ht="12.75">
      <c r="A18" t="s">
        <v>2</v>
      </c>
      <c r="B18" s="2">
        <f>SUM(B7:B17)</f>
        <v>125.34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9.35</v>
      </c>
      <c r="C21" s="75"/>
    </row>
    <row r="22" spans="1:3" ht="12.75">
      <c r="A22" s="1" t="s">
        <v>19</v>
      </c>
      <c r="B22" s="7">
        <v>24.82</v>
      </c>
      <c r="C22" s="75"/>
    </row>
    <row r="23" spans="1:3" ht="12.75">
      <c r="A23" s="1" t="s">
        <v>20</v>
      </c>
      <c r="B23" s="7">
        <v>12.34</v>
      </c>
      <c r="C23" s="75"/>
    </row>
    <row r="24" spans="1:3" ht="12.75">
      <c r="A24" s="1" t="s">
        <v>21</v>
      </c>
      <c r="B24" s="8">
        <v>40</v>
      </c>
      <c r="C24" s="75"/>
    </row>
    <row r="25" spans="1:3" ht="12.75">
      <c r="A25" t="s">
        <v>4</v>
      </c>
      <c r="B25" s="2">
        <f>SUM(B21:B24)</f>
        <v>86.51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211.85000000000002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-12.410000000000025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6.963333333333334</v>
      </c>
      <c r="C32" s="75"/>
    </row>
    <row r="33" spans="1:3" ht="12.75">
      <c r="A33" t="s">
        <v>23</v>
      </c>
      <c r="B33" s="2">
        <f>B25/B2</f>
        <v>4.806111111111111</v>
      </c>
      <c r="C33" s="75"/>
    </row>
    <row r="34" spans="1:3" ht="12.75">
      <c r="A34" t="s">
        <v>26</v>
      </c>
      <c r="B34" s="2">
        <f>B27/B2</f>
        <v>11.769444444444446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4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8" t="s">
        <v>30</v>
      </c>
    </row>
    <row r="2" spans="1:3" ht="12.75">
      <c r="A2" t="s">
        <v>28</v>
      </c>
      <c r="B2" s="9">
        <v>31</v>
      </c>
      <c r="C2" s="75"/>
    </row>
    <row r="3" spans="1:3" ht="12.75">
      <c r="A3" t="s">
        <v>132</v>
      </c>
      <c r="B3" s="12">
        <v>8.52</v>
      </c>
      <c r="C3" s="77"/>
    </row>
    <row r="4" spans="1:3" ht="12.75">
      <c r="A4" t="s">
        <v>27</v>
      </c>
      <c r="B4" s="2">
        <f>B2*B3</f>
        <v>264.12</v>
      </c>
      <c r="C4" s="77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60</v>
      </c>
      <c r="C7" s="75"/>
    </row>
    <row r="8" spans="1:3" ht="12.75">
      <c r="A8" s="1" t="s">
        <v>9</v>
      </c>
      <c r="B8" s="11">
        <v>39.7</v>
      </c>
      <c r="C8" s="75"/>
    </row>
    <row r="9" spans="1:3" ht="12.75">
      <c r="A9" s="1" t="s">
        <v>24</v>
      </c>
      <c r="B9" s="11">
        <v>3</v>
      </c>
      <c r="C9" s="75" t="s">
        <v>134</v>
      </c>
    </row>
    <row r="10" spans="1:3" ht="12.75">
      <c r="A10" s="1" t="s">
        <v>10</v>
      </c>
      <c r="B10" s="11">
        <v>6</v>
      </c>
      <c r="C10" s="75" t="s">
        <v>155</v>
      </c>
    </row>
    <row r="11" spans="1:3" ht="12.75">
      <c r="A11" s="1" t="s">
        <v>12</v>
      </c>
      <c r="B11" s="11">
        <v>9.5</v>
      </c>
      <c r="C11" s="75"/>
    </row>
    <row r="12" spans="1:3" ht="12.75">
      <c r="A12" s="1" t="s">
        <v>11</v>
      </c>
      <c r="B12" s="11">
        <v>7.5</v>
      </c>
      <c r="C12" s="75"/>
    </row>
    <row r="13" spans="1:3" ht="12.75">
      <c r="A13" s="1" t="s">
        <v>13</v>
      </c>
      <c r="B13" s="11">
        <v>17.34</v>
      </c>
      <c r="C13" s="75"/>
    </row>
    <row r="14" spans="1:3" ht="12.75">
      <c r="A14" s="1" t="s">
        <v>14</v>
      </c>
      <c r="B14" s="11">
        <v>21.34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6.5</v>
      </c>
      <c r="C16" s="75" t="s">
        <v>149</v>
      </c>
    </row>
    <row r="17" spans="1:3" ht="12.75">
      <c r="A17" s="1" t="s">
        <v>17</v>
      </c>
      <c r="B17" s="12">
        <v>6.84</v>
      </c>
      <c r="C17" s="75"/>
    </row>
    <row r="18" spans="1:3" ht="12.75">
      <c r="A18" t="s">
        <v>2</v>
      </c>
      <c r="B18" s="2">
        <f>SUM(B7:B17)</f>
        <v>177.72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9.58</v>
      </c>
      <c r="C21" s="75"/>
    </row>
    <row r="22" spans="1:3" ht="12.75">
      <c r="A22" s="1" t="s">
        <v>19</v>
      </c>
      <c r="B22" s="7">
        <v>26.16</v>
      </c>
      <c r="C22" s="75"/>
    </row>
    <row r="23" spans="1:3" ht="12.75">
      <c r="A23" s="1" t="s">
        <v>20</v>
      </c>
      <c r="B23" s="7">
        <v>12.61</v>
      </c>
      <c r="C23" s="75"/>
    </row>
    <row r="24" spans="1:3" ht="12.75">
      <c r="A24" s="1" t="s">
        <v>21</v>
      </c>
      <c r="B24" s="8">
        <v>40</v>
      </c>
      <c r="C24" s="75"/>
    </row>
    <row r="25" spans="1:3" ht="12.75">
      <c r="A25" t="s">
        <v>4</v>
      </c>
      <c r="B25" s="2">
        <f>SUM(B21:B24)</f>
        <v>88.35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266.07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-1.9499999999999886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5.732903225806451</v>
      </c>
      <c r="C32" s="75"/>
    </row>
    <row r="33" spans="1:3" ht="12.75">
      <c r="A33" t="s">
        <v>23</v>
      </c>
      <c r="B33" s="2">
        <f>B25/B2</f>
        <v>2.8499999999999996</v>
      </c>
      <c r="C33" s="75"/>
    </row>
    <row r="34" spans="1:3" ht="12.75">
      <c r="A34" t="s">
        <v>26</v>
      </c>
      <c r="B34" s="2">
        <f>B27/B2</f>
        <v>8.58290322580645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8" t="s">
        <v>30</v>
      </c>
    </row>
    <row r="2" spans="1:3" ht="12.75">
      <c r="A2" t="s">
        <v>28</v>
      </c>
      <c r="B2" s="9">
        <v>59</v>
      </c>
      <c r="C2" s="75"/>
    </row>
    <row r="3" spans="1:3" ht="12.75">
      <c r="A3" t="s">
        <v>132</v>
      </c>
      <c r="B3" s="12">
        <v>2.96</v>
      </c>
      <c r="C3" s="75"/>
    </row>
    <row r="4" spans="1:3" ht="12.75">
      <c r="A4" t="s">
        <v>27</v>
      </c>
      <c r="B4" s="2">
        <f>B2*B3</f>
        <v>174.64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18</v>
      </c>
      <c r="C7" s="75"/>
    </row>
    <row r="8" spans="1:3" ht="12.75">
      <c r="A8" s="1" t="s">
        <v>9</v>
      </c>
      <c r="B8" s="11">
        <v>12.3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44.36</v>
      </c>
      <c r="C11" s="75"/>
    </row>
    <row r="12" spans="1:3" ht="12.75">
      <c r="A12" s="1" t="s">
        <v>11</v>
      </c>
      <c r="B12" s="11">
        <v>12.5</v>
      </c>
      <c r="C12" s="75"/>
    </row>
    <row r="13" spans="1:3" ht="12.75">
      <c r="A13" s="1" t="s">
        <v>13</v>
      </c>
      <c r="B13" s="11">
        <v>20.33</v>
      </c>
      <c r="C13" s="75"/>
    </row>
    <row r="14" spans="1:3" ht="12.75">
      <c r="A14" s="1" t="s">
        <v>14</v>
      </c>
      <c r="B14" s="11">
        <v>21.43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9.5</v>
      </c>
      <c r="C16" s="75"/>
    </row>
    <row r="17" spans="1:3" ht="12.75">
      <c r="A17" s="1" t="s">
        <v>17</v>
      </c>
      <c r="B17" s="12">
        <v>5.54</v>
      </c>
      <c r="C17" s="75"/>
    </row>
    <row r="18" spans="1:3" ht="12.75">
      <c r="A18" t="s">
        <v>2</v>
      </c>
      <c r="B18" s="2">
        <f>SUM(B7:B17)</f>
        <v>143.95999999999998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10.17</v>
      </c>
      <c r="C21" s="75"/>
    </row>
    <row r="22" spans="1:3" ht="12.75">
      <c r="A22" s="1" t="s">
        <v>19</v>
      </c>
      <c r="B22" s="7">
        <v>26.73</v>
      </c>
      <c r="C22" s="75"/>
    </row>
    <row r="23" spans="1:3" ht="12.75">
      <c r="A23" s="1" t="s">
        <v>20</v>
      </c>
      <c r="B23" s="7">
        <v>13.5</v>
      </c>
      <c r="C23" s="75"/>
    </row>
    <row r="24" spans="1:3" ht="12.75">
      <c r="A24" s="1" t="s">
        <v>21</v>
      </c>
      <c r="B24" s="8">
        <v>40</v>
      </c>
      <c r="C24" s="75"/>
    </row>
    <row r="25" spans="1:3" ht="12.75">
      <c r="A25" t="s">
        <v>4</v>
      </c>
      <c r="B25" s="2">
        <f>SUM(B21:B24)</f>
        <v>90.4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234.35999999999999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-59.72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2.4399999999999995</v>
      </c>
      <c r="C32" s="75"/>
    </row>
    <row r="33" spans="1:3" ht="12.75">
      <c r="A33" t="s">
        <v>23</v>
      </c>
      <c r="B33" s="2">
        <f>B25/B2</f>
        <v>1.5322033898305085</v>
      </c>
      <c r="C33" s="75"/>
    </row>
    <row r="34" spans="1:3" ht="12.75">
      <c r="A34" t="s">
        <v>26</v>
      </c>
      <c r="B34" s="2">
        <f>B27/B2</f>
        <v>3.9722033898305082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78" t="s">
        <v>30</v>
      </c>
    </row>
    <row r="2" spans="1:3" ht="12.75">
      <c r="A2" t="s">
        <v>28</v>
      </c>
      <c r="B2" s="9">
        <v>1300</v>
      </c>
      <c r="C2" s="75"/>
    </row>
    <row r="3" spans="1:3" ht="12.75">
      <c r="A3" t="s">
        <v>132</v>
      </c>
      <c r="B3" s="10">
        <v>0.3</v>
      </c>
      <c r="C3" s="75"/>
    </row>
    <row r="4" spans="1:3" ht="12.75">
      <c r="A4" t="s">
        <v>27</v>
      </c>
      <c r="B4" s="2">
        <f>B2*B3</f>
        <v>390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21</v>
      </c>
      <c r="C7" s="75"/>
    </row>
    <row r="8" spans="1:3" ht="12.75">
      <c r="A8" s="1" t="s">
        <v>9</v>
      </c>
      <c r="B8" s="11">
        <v>39.2</v>
      </c>
      <c r="C8" s="75" t="s">
        <v>127</v>
      </c>
    </row>
    <row r="9" spans="1:3" ht="12.75">
      <c r="A9" s="1" t="s">
        <v>24</v>
      </c>
      <c r="B9" s="11">
        <v>16</v>
      </c>
      <c r="C9" s="77" t="s">
        <v>147</v>
      </c>
    </row>
    <row r="10" spans="1:3" ht="12.75">
      <c r="A10" s="1" t="s">
        <v>10</v>
      </c>
      <c r="B10" s="11">
        <v>0</v>
      </c>
      <c r="C10" s="77" t="s">
        <v>153</v>
      </c>
    </row>
    <row r="11" spans="1:3" ht="12.75">
      <c r="A11" s="1" t="s">
        <v>12</v>
      </c>
      <c r="B11" s="11">
        <v>6.64</v>
      </c>
      <c r="C11" s="75"/>
    </row>
    <row r="12" spans="1:3" ht="12.75">
      <c r="A12" s="1" t="s">
        <v>11</v>
      </c>
      <c r="B12" s="11">
        <v>9.5</v>
      </c>
      <c r="C12" s="75"/>
    </row>
    <row r="13" spans="1:3" ht="12.75">
      <c r="A13" s="1" t="s">
        <v>13</v>
      </c>
      <c r="B13" s="11">
        <v>20.52</v>
      </c>
      <c r="C13" s="75"/>
    </row>
    <row r="14" spans="1:3" ht="12.75">
      <c r="A14" s="1" t="s">
        <v>14</v>
      </c>
      <c r="B14" s="11">
        <v>24.95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10</v>
      </c>
      <c r="C16" s="75"/>
    </row>
    <row r="17" spans="1:3" ht="12.75">
      <c r="A17" s="1" t="s">
        <v>17</v>
      </c>
      <c r="B17" s="12">
        <v>5.91</v>
      </c>
      <c r="C17" s="75"/>
    </row>
    <row r="18" spans="1:3" ht="12.75">
      <c r="A18" t="s">
        <v>2</v>
      </c>
      <c r="B18" s="2">
        <f>SUM(B7:B17)</f>
        <v>153.72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10.14</v>
      </c>
      <c r="C21" s="75"/>
    </row>
    <row r="22" spans="1:3" ht="12.75">
      <c r="A22" s="1" t="s">
        <v>19</v>
      </c>
      <c r="B22" s="7">
        <v>30.41</v>
      </c>
      <c r="C22" s="75"/>
    </row>
    <row r="23" spans="1:3" ht="12.75">
      <c r="A23" s="1" t="s">
        <v>20</v>
      </c>
      <c r="B23" s="7">
        <v>14.57</v>
      </c>
      <c r="C23" s="75"/>
    </row>
    <row r="24" spans="1:3" ht="12.75">
      <c r="A24" s="1" t="s">
        <v>21</v>
      </c>
      <c r="B24" s="8">
        <v>40</v>
      </c>
      <c r="C24" s="75"/>
    </row>
    <row r="25" spans="1:3" ht="12.75">
      <c r="A25" t="s">
        <v>4</v>
      </c>
      <c r="B25" s="2">
        <f>SUM(B21:B24)</f>
        <v>95.12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248.84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141.16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0.11824615384615385</v>
      </c>
      <c r="C32" s="75"/>
    </row>
    <row r="33" spans="1:3" ht="12.75">
      <c r="A33" t="s">
        <v>23</v>
      </c>
      <c r="B33" s="13">
        <f>B25/B2</f>
        <v>0.07316923076923078</v>
      </c>
      <c r="C33" s="75"/>
    </row>
    <row r="34" spans="1:3" ht="12.75">
      <c r="A34" t="s">
        <v>26</v>
      </c>
      <c r="B34" s="13">
        <f>B27/B2</f>
        <v>0.19141538461538463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8" t="s">
        <v>30</v>
      </c>
    </row>
    <row r="2" spans="1:3" ht="12.75">
      <c r="A2" t="s">
        <v>28</v>
      </c>
      <c r="B2" s="9">
        <v>750</v>
      </c>
      <c r="C2" s="75"/>
    </row>
    <row r="3" spans="1:3" ht="12.75">
      <c r="A3" t="s">
        <v>132</v>
      </c>
      <c r="B3" s="10">
        <v>0.45</v>
      </c>
      <c r="C3" s="75"/>
    </row>
    <row r="4" spans="1:3" ht="12.75">
      <c r="A4" t="s">
        <v>27</v>
      </c>
      <c r="B4" s="26">
        <f>B2*B3</f>
        <v>337.5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11.27</v>
      </c>
      <c r="C7" s="75"/>
    </row>
    <row r="8" spans="1:3" ht="12.75">
      <c r="A8" s="1" t="s">
        <v>9</v>
      </c>
      <c r="B8" s="11">
        <v>22.6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23.07</v>
      </c>
      <c r="C11" s="75"/>
    </row>
    <row r="12" spans="1:3" ht="12.75">
      <c r="A12" s="1" t="s">
        <v>11</v>
      </c>
      <c r="B12" s="11">
        <v>25.5</v>
      </c>
      <c r="C12" s="77" t="s">
        <v>141</v>
      </c>
    </row>
    <row r="13" spans="1:3" ht="12.75">
      <c r="A13" s="1" t="s">
        <v>13</v>
      </c>
      <c r="B13" s="11">
        <v>17.32</v>
      </c>
      <c r="C13" s="75"/>
    </row>
    <row r="14" spans="1:3" ht="12.75">
      <c r="A14" s="1" t="s">
        <v>14</v>
      </c>
      <c r="B14" s="11">
        <v>20.85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9.5</v>
      </c>
      <c r="C16" s="75"/>
    </row>
    <row r="17" spans="1:3" ht="12.75">
      <c r="A17" s="1" t="s">
        <v>17</v>
      </c>
      <c r="B17" s="12">
        <v>5.2</v>
      </c>
      <c r="C17" s="75"/>
    </row>
    <row r="18" spans="1:3" ht="12.75">
      <c r="A18" t="s">
        <v>2</v>
      </c>
      <c r="B18" s="2">
        <f>SUM(B7:B17)</f>
        <v>135.30999999999997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9.52</v>
      </c>
      <c r="C21" s="75"/>
    </row>
    <row r="22" spans="1:3" ht="12.75">
      <c r="A22" s="1" t="s">
        <v>19</v>
      </c>
      <c r="B22" s="7">
        <v>24.44</v>
      </c>
      <c r="C22" s="75"/>
    </row>
    <row r="23" spans="1:3" ht="12.75">
      <c r="A23" s="1" t="s">
        <v>20</v>
      </c>
      <c r="B23" s="7">
        <v>12.99</v>
      </c>
      <c r="C23" s="75"/>
    </row>
    <row r="24" spans="1:3" ht="12.75">
      <c r="A24" s="1" t="s">
        <v>21</v>
      </c>
      <c r="B24" s="8">
        <v>40</v>
      </c>
      <c r="C24" s="75"/>
    </row>
    <row r="25" spans="1:3" ht="12.75">
      <c r="A25" t="s">
        <v>4</v>
      </c>
      <c r="B25" s="2">
        <f>SUM(B21:B24)</f>
        <v>86.95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222.26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115.24000000000001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0.1804133333333333</v>
      </c>
      <c r="C32" s="75"/>
    </row>
    <row r="33" spans="1:3" ht="12.75">
      <c r="A33" t="s">
        <v>23</v>
      </c>
      <c r="B33" s="13">
        <f>B25/B2</f>
        <v>0.11593333333333333</v>
      </c>
      <c r="C33" s="75"/>
    </row>
    <row r="34" spans="1:3" ht="12.75">
      <c r="A34" t="s">
        <v>26</v>
      </c>
      <c r="B34" s="13">
        <f>B27/B2</f>
        <v>0.29634666666666665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79</v>
      </c>
      <c r="B1" s="22" t="s">
        <v>0</v>
      </c>
      <c r="C1" s="78" t="s">
        <v>30</v>
      </c>
    </row>
    <row r="2" spans="1:3" ht="12.75">
      <c r="A2" t="s">
        <v>28</v>
      </c>
      <c r="B2" s="9">
        <v>1050</v>
      </c>
      <c r="C2" s="75"/>
    </row>
    <row r="3" spans="1:3" ht="12.75">
      <c r="A3" t="s">
        <v>132</v>
      </c>
      <c r="B3" s="10">
        <v>0.27</v>
      </c>
      <c r="C3" s="75"/>
    </row>
    <row r="4" spans="1:3" ht="12.75">
      <c r="A4" t="s">
        <v>27</v>
      </c>
      <c r="B4" s="2">
        <f>B2*B3</f>
        <v>283.5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12.75</v>
      </c>
      <c r="C7" s="75"/>
    </row>
    <row r="8" spans="1:3" ht="12.75">
      <c r="A8" s="1" t="s">
        <v>9</v>
      </c>
      <c r="B8" s="11">
        <v>16.4</v>
      </c>
      <c r="C8" s="75"/>
    </row>
    <row r="9" spans="1:3" ht="12.75">
      <c r="A9" s="1" t="s">
        <v>24</v>
      </c>
      <c r="B9" s="11">
        <v>18</v>
      </c>
      <c r="C9" s="75" t="s">
        <v>135</v>
      </c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25.56</v>
      </c>
      <c r="C11" s="75"/>
    </row>
    <row r="12" spans="1:3" ht="12.75">
      <c r="A12" s="1" t="s">
        <v>11</v>
      </c>
      <c r="B12" s="11">
        <v>15</v>
      </c>
      <c r="C12" s="75"/>
    </row>
    <row r="13" spans="1:3" ht="12.75">
      <c r="A13" s="1" t="s">
        <v>13</v>
      </c>
      <c r="B13" s="11">
        <v>15.45</v>
      </c>
      <c r="C13" s="75"/>
    </row>
    <row r="14" spans="1:3" ht="12.75">
      <c r="A14" s="1" t="s">
        <v>14</v>
      </c>
      <c r="B14" s="11">
        <v>19.37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9.5</v>
      </c>
      <c r="C16" s="75"/>
    </row>
    <row r="17" spans="1:3" ht="12.75">
      <c r="A17" s="1" t="s">
        <v>17</v>
      </c>
      <c r="B17" s="12">
        <v>5.28</v>
      </c>
      <c r="C17" s="75"/>
    </row>
    <row r="18" spans="1:3" ht="12.75">
      <c r="A18" t="s">
        <v>2</v>
      </c>
      <c r="B18" s="2">
        <f>SUM(B7:B17)</f>
        <v>137.31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8.99</v>
      </c>
      <c r="C21" s="75"/>
    </row>
    <row r="22" spans="1:3" ht="12.75">
      <c r="A22" s="1" t="s">
        <v>19</v>
      </c>
      <c r="B22" s="7">
        <v>22.36</v>
      </c>
      <c r="C22" s="75"/>
    </row>
    <row r="23" spans="1:3" ht="12.75">
      <c r="A23" s="1" t="s">
        <v>20</v>
      </c>
      <c r="B23" s="7">
        <v>10.97</v>
      </c>
      <c r="C23" s="75"/>
    </row>
    <row r="24" spans="1:3" ht="12.75">
      <c r="A24" s="1" t="s">
        <v>21</v>
      </c>
      <c r="B24" s="8">
        <v>40</v>
      </c>
      <c r="C24" s="75"/>
    </row>
    <row r="25" spans="1:3" ht="12.75">
      <c r="A25" t="s">
        <v>4</v>
      </c>
      <c r="B25" s="2">
        <f>SUM(B21:B24)</f>
        <v>82.32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219.63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63.870000000000005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0.13077142857142857</v>
      </c>
      <c r="C32" s="75"/>
    </row>
    <row r="33" spans="1:3" ht="12.75">
      <c r="A33" t="s">
        <v>23</v>
      </c>
      <c r="B33" s="13">
        <f>B25/B2</f>
        <v>0.0784</v>
      </c>
      <c r="C33" s="75"/>
    </row>
    <row r="34" spans="1:3" ht="12.75">
      <c r="A34" t="s">
        <v>26</v>
      </c>
      <c r="B34" s="13">
        <f>B27/B2</f>
        <v>0.20917142857142856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8" t="s">
        <v>30</v>
      </c>
    </row>
    <row r="2" spans="1:3" ht="12.75">
      <c r="A2" t="s">
        <v>28</v>
      </c>
      <c r="B2" s="27">
        <v>850</v>
      </c>
      <c r="C2" s="75"/>
    </row>
    <row r="3" spans="1:3" ht="12.75">
      <c r="A3" t="s">
        <v>132</v>
      </c>
      <c r="B3" s="10">
        <v>0.319</v>
      </c>
      <c r="C3" s="75"/>
    </row>
    <row r="4" spans="1:3" ht="12.75">
      <c r="A4" t="s">
        <v>27</v>
      </c>
      <c r="B4" s="2">
        <f>B2*B3</f>
        <v>271.15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26</v>
      </c>
      <c r="C7" s="75"/>
    </row>
    <row r="8" spans="1:3" ht="12.75">
      <c r="A8" s="1" t="s">
        <v>9</v>
      </c>
      <c r="B8" s="11">
        <v>20.7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15.06</v>
      </c>
      <c r="C11" s="75"/>
    </row>
    <row r="12" spans="1:3" ht="12.75">
      <c r="A12" s="1" t="s">
        <v>11</v>
      </c>
      <c r="B12" s="11">
        <v>7.5</v>
      </c>
      <c r="C12" s="77" t="s">
        <v>142</v>
      </c>
    </row>
    <row r="13" spans="1:3" ht="12.75">
      <c r="A13" s="1" t="s">
        <v>13</v>
      </c>
      <c r="B13" s="11">
        <v>16.7</v>
      </c>
      <c r="C13" s="75"/>
    </row>
    <row r="14" spans="1:3" ht="12.75">
      <c r="A14" s="1" t="s">
        <v>14</v>
      </c>
      <c r="B14" s="11">
        <v>20.01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2</v>
      </c>
      <c r="C16" s="75"/>
    </row>
    <row r="17" spans="1:3" ht="12.75">
      <c r="A17" s="1" t="s">
        <v>17</v>
      </c>
      <c r="B17" s="12">
        <v>4.32</v>
      </c>
      <c r="C17" s="75"/>
    </row>
    <row r="18" spans="1:3" ht="12.75">
      <c r="A18" t="s">
        <v>2</v>
      </c>
      <c r="B18" s="2">
        <f>SUM(B7:B17)</f>
        <v>112.29000000000002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9.32</v>
      </c>
      <c r="C21" s="75"/>
    </row>
    <row r="22" spans="1:3" ht="12.75">
      <c r="A22" s="1" t="s">
        <v>19</v>
      </c>
      <c r="B22" s="7">
        <v>23.8</v>
      </c>
      <c r="C22" s="75"/>
    </row>
    <row r="23" spans="1:3" ht="12.75">
      <c r="A23" s="1" t="s">
        <v>20</v>
      </c>
      <c r="B23" s="7">
        <v>12.21</v>
      </c>
      <c r="C23" s="75"/>
    </row>
    <row r="24" spans="1:3" ht="12.75">
      <c r="A24" s="1" t="s">
        <v>21</v>
      </c>
      <c r="B24" s="8">
        <v>40</v>
      </c>
      <c r="C24" s="75"/>
    </row>
    <row r="25" spans="1:3" ht="12.75">
      <c r="A25" t="s">
        <v>4</v>
      </c>
      <c r="B25" s="2">
        <f>SUM(B21:B24)</f>
        <v>85.33000000000001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197.62000000000003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73.52999999999994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0.1321058823529412</v>
      </c>
      <c r="C32" s="75"/>
    </row>
    <row r="33" spans="1:3" ht="12.75">
      <c r="A33" t="s">
        <v>23</v>
      </c>
      <c r="B33" s="13">
        <f>B25/B2</f>
        <v>0.10038823529411767</v>
      </c>
      <c r="C33" s="75"/>
    </row>
    <row r="34" spans="1:3" ht="12.75">
      <c r="A34" t="s">
        <v>26</v>
      </c>
      <c r="B34" s="13">
        <f>B27/B2</f>
        <v>0.23249411764705885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8" t="s">
        <v>30</v>
      </c>
    </row>
    <row r="2" spans="1:3" ht="12.75">
      <c r="A2" t="s">
        <v>28</v>
      </c>
      <c r="B2" s="9">
        <v>1400</v>
      </c>
      <c r="C2" s="75"/>
    </row>
    <row r="3" spans="1:3" ht="12.75">
      <c r="A3" t="s">
        <v>132</v>
      </c>
      <c r="B3" s="10">
        <v>0.11</v>
      </c>
      <c r="C3" s="75"/>
    </row>
    <row r="4" spans="1:3" ht="12.75">
      <c r="A4" t="s">
        <v>27</v>
      </c>
      <c r="B4" s="2">
        <f>B2*B3</f>
        <v>154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15</v>
      </c>
      <c r="C7" s="75"/>
    </row>
    <row r="8" spans="1:3" ht="12.75">
      <c r="A8" s="1" t="s">
        <v>9</v>
      </c>
      <c r="B8" s="11">
        <v>11.1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21.59</v>
      </c>
      <c r="C11" s="75"/>
    </row>
    <row r="12" spans="1:3" ht="12.75">
      <c r="A12" s="1" t="s">
        <v>11</v>
      </c>
      <c r="B12" s="11">
        <v>0</v>
      </c>
      <c r="C12" s="75"/>
    </row>
    <row r="13" spans="1:3" ht="12.75">
      <c r="A13" s="1" t="s">
        <v>13</v>
      </c>
      <c r="B13" s="11">
        <v>17.9</v>
      </c>
      <c r="C13" s="75"/>
    </row>
    <row r="14" spans="1:3" ht="12.75">
      <c r="A14" s="1" t="s">
        <v>14</v>
      </c>
      <c r="B14" s="11">
        <v>20.44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9.5</v>
      </c>
      <c r="C16" s="75"/>
    </row>
    <row r="17" spans="1:3" ht="12.75">
      <c r="A17" s="1" t="s">
        <v>17</v>
      </c>
      <c r="B17" s="12">
        <v>3.82</v>
      </c>
      <c r="C17" s="75"/>
    </row>
    <row r="18" spans="1:3" ht="12.75">
      <c r="A18" t="s">
        <v>2</v>
      </c>
      <c r="B18" s="2">
        <f>SUM(B7:B17)</f>
        <v>99.35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9.55</v>
      </c>
      <c r="C21" s="75"/>
    </row>
    <row r="22" spans="1:3" ht="12.75">
      <c r="A22" s="1" t="s">
        <v>19</v>
      </c>
      <c r="B22" s="7">
        <v>24.68</v>
      </c>
      <c r="C22" s="75"/>
    </row>
    <row r="23" spans="1:3" ht="12.75">
      <c r="A23" s="1" t="s">
        <v>20</v>
      </c>
      <c r="B23" s="7">
        <v>12.62</v>
      </c>
      <c r="C23" s="75"/>
    </row>
    <row r="24" spans="1:3" ht="12.75">
      <c r="A24" s="1" t="s">
        <v>21</v>
      </c>
      <c r="B24" s="8">
        <v>40</v>
      </c>
      <c r="C24" s="75"/>
    </row>
    <row r="25" spans="1:3" ht="12.75">
      <c r="A25" t="s">
        <v>4</v>
      </c>
      <c r="B25" s="2">
        <f>SUM(B21:B24)</f>
        <v>86.85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186.2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-32.19999999999999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13">
        <f>B18/B2</f>
        <v>0.07096428571428572</v>
      </c>
      <c r="C32" s="75"/>
    </row>
    <row r="33" spans="1:3" ht="12.75">
      <c r="A33" t="s">
        <v>23</v>
      </c>
      <c r="B33" s="13">
        <f>B25/B2</f>
        <v>0.062035714285714284</v>
      </c>
      <c r="C33" s="75"/>
    </row>
    <row r="34" spans="1:3" ht="12.75">
      <c r="A34" t="s">
        <v>26</v>
      </c>
      <c r="B34" s="13">
        <f>B27/B2</f>
        <v>0.13299999999999998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156</v>
      </c>
      <c r="B1" s="22" t="s">
        <v>0</v>
      </c>
      <c r="C1" s="78" t="s">
        <v>30</v>
      </c>
    </row>
    <row r="2" spans="1:3" ht="12.75">
      <c r="A2" t="s">
        <v>28</v>
      </c>
      <c r="B2" s="9">
        <v>1400</v>
      </c>
      <c r="C2" s="75"/>
    </row>
    <row r="3" spans="1:3" ht="12.75">
      <c r="A3" t="s">
        <v>132</v>
      </c>
      <c r="B3" s="12">
        <v>0.32</v>
      </c>
      <c r="C3" s="75"/>
    </row>
    <row r="4" spans="1:3" ht="12.75">
      <c r="A4" t="s">
        <v>27</v>
      </c>
      <c r="B4" s="2">
        <f>B2*B3</f>
        <v>448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98</v>
      </c>
      <c r="C7" s="75"/>
    </row>
    <row r="8" spans="1:3" ht="12.75">
      <c r="A8" s="1" t="s">
        <v>9</v>
      </c>
      <c r="B8" s="11">
        <v>47.9</v>
      </c>
      <c r="C8" s="75"/>
    </row>
    <row r="9" spans="1:3" ht="12.75">
      <c r="A9" s="1" t="s">
        <v>24</v>
      </c>
      <c r="B9" s="11">
        <v>36</v>
      </c>
      <c r="C9" s="77" t="s">
        <v>131</v>
      </c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20.57</v>
      </c>
      <c r="C11" s="75"/>
    </row>
    <row r="12" spans="1:3" ht="12.75">
      <c r="A12" s="1" t="s">
        <v>11</v>
      </c>
      <c r="B12" s="11">
        <v>9.5</v>
      </c>
      <c r="C12" s="75"/>
    </row>
    <row r="13" spans="1:3" ht="12.75">
      <c r="A13" s="1" t="s">
        <v>13</v>
      </c>
      <c r="B13" s="11">
        <v>21.29</v>
      </c>
      <c r="C13" s="75"/>
    </row>
    <row r="14" spans="1:3" ht="12.75">
      <c r="A14" s="1" t="s">
        <v>14</v>
      </c>
      <c r="B14" s="11">
        <v>25.99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9</v>
      </c>
      <c r="C16" s="75"/>
    </row>
    <row r="17" spans="1:3" ht="12.75">
      <c r="A17" s="1" t="s">
        <v>17</v>
      </c>
      <c r="B17" s="12">
        <v>10.73</v>
      </c>
      <c r="C17" s="75"/>
    </row>
    <row r="18" spans="1:3" ht="12.75">
      <c r="A18" t="s">
        <v>2</v>
      </c>
      <c r="B18" s="2">
        <f>SUM(B7:B17)</f>
        <v>278.98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10.36</v>
      </c>
      <c r="C21" s="75"/>
    </row>
    <row r="22" spans="1:3" ht="12.75">
      <c r="A22" s="1" t="s">
        <v>19</v>
      </c>
      <c r="B22" s="7">
        <v>31.31</v>
      </c>
      <c r="C22" s="75"/>
    </row>
    <row r="23" spans="1:3" ht="12.75">
      <c r="A23" s="1" t="s">
        <v>20</v>
      </c>
      <c r="B23" s="7">
        <v>15.15</v>
      </c>
      <c r="C23" s="75"/>
    </row>
    <row r="24" spans="1:3" ht="12.75">
      <c r="A24" s="1" t="s">
        <v>21</v>
      </c>
      <c r="B24" s="8">
        <v>40</v>
      </c>
      <c r="C24" s="75"/>
    </row>
    <row r="25" spans="1:3" ht="12.75">
      <c r="A25" t="s">
        <v>4</v>
      </c>
      <c r="B25" s="2">
        <f>SUM(B21:B24)</f>
        <v>96.82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375.8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72.19999999999999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0.19927142857142857</v>
      </c>
      <c r="C32" s="75"/>
    </row>
    <row r="33" spans="1:3" ht="12.75">
      <c r="A33" t="s">
        <v>23</v>
      </c>
      <c r="B33" s="13">
        <f>B25/B2</f>
        <v>0.06915714285714285</v>
      </c>
      <c r="C33" s="75"/>
    </row>
    <row r="34" spans="1:3" ht="12.75">
      <c r="A34" t="s">
        <v>26</v>
      </c>
      <c r="B34" s="13">
        <f>B27/B2</f>
        <v>0.26842857142857146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tabSelected="1" zoomScalePageLayoutView="0" workbookViewId="0" topLeftCell="A1">
      <selection activeCell="G29" sqref="G29"/>
    </sheetView>
  </sheetViews>
  <sheetFormatPr defaultColWidth="9.140625" defaultRowHeight="12.75"/>
  <cols>
    <col min="1" max="1" width="9.57421875" style="0" customWidth="1"/>
    <col min="2" max="8" width="9.7109375" style="0" customWidth="1"/>
    <col min="9" max="12" width="8.421875" style="0" customWidth="1"/>
  </cols>
  <sheetData>
    <row r="1" spans="1:8" ht="12.75">
      <c r="A1" s="48"/>
      <c r="B1" s="49" t="s">
        <v>150</v>
      </c>
      <c r="C1" s="49" t="s">
        <v>117</v>
      </c>
      <c r="D1" s="49" t="s">
        <v>116</v>
      </c>
      <c r="E1" s="50" t="s">
        <v>71</v>
      </c>
      <c r="F1" s="49" t="s">
        <v>66</v>
      </c>
      <c r="G1" s="49" t="s">
        <v>66</v>
      </c>
      <c r="H1" s="51" t="s">
        <v>66</v>
      </c>
    </row>
    <row r="2" spans="1:8" ht="12.75">
      <c r="A2" s="52" t="s">
        <v>63</v>
      </c>
      <c r="B2" s="15" t="s">
        <v>151</v>
      </c>
      <c r="C2" s="15" t="s">
        <v>151</v>
      </c>
      <c r="D2" s="44" t="s">
        <v>117</v>
      </c>
      <c r="E2" s="47" t="s">
        <v>72</v>
      </c>
      <c r="F2" s="15" t="s">
        <v>64</v>
      </c>
      <c r="G2" s="15" t="s">
        <v>152</v>
      </c>
      <c r="H2" s="53" t="s">
        <v>65</v>
      </c>
    </row>
    <row r="3" spans="1:8" ht="12.75">
      <c r="A3" s="54" t="s">
        <v>49</v>
      </c>
      <c r="B3" s="45">
        <f>HRSW!B4</f>
        <v>241.85</v>
      </c>
      <c r="C3" s="45">
        <f>HRSW!B18</f>
        <v>165.44</v>
      </c>
      <c r="D3" s="16">
        <f>B3-C3</f>
        <v>76.41</v>
      </c>
      <c r="E3" s="18">
        <v>1000</v>
      </c>
      <c r="F3" s="19">
        <f aca="true" t="shared" si="0" ref="F3:F21">B3*E3</f>
        <v>241850</v>
      </c>
      <c r="G3" s="19">
        <f aca="true" t="shared" si="1" ref="G3:G21">E3*C3</f>
        <v>165440</v>
      </c>
      <c r="H3" s="33">
        <f>F3-G3</f>
        <v>76410</v>
      </c>
    </row>
    <row r="4" spans="1:8" ht="12.75">
      <c r="A4" s="54" t="s">
        <v>50</v>
      </c>
      <c r="B4" s="45">
        <f>Durum!B4</f>
        <v>286.65</v>
      </c>
      <c r="C4" s="45">
        <f>Durum!B18</f>
        <v>174.44</v>
      </c>
      <c r="D4" s="16">
        <f aca="true" t="shared" si="2" ref="D4:D21">B4-C4</f>
        <v>112.20999999999998</v>
      </c>
      <c r="E4" s="18">
        <v>800</v>
      </c>
      <c r="F4" s="19">
        <f t="shared" si="0"/>
        <v>229319.99999999997</v>
      </c>
      <c r="G4" s="19">
        <f t="shared" si="1"/>
        <v>139552</v>
      </c>
      <c r="H4" s="33">
        <f aca="true" t="shared" si="3" ref="H4:H20">F4-G4</f>
        <v>89767.99999999997</v>
      </c>
    </row>
    <row r="5" spans="1:8" ht="12.75">
      <c r="A5" s="54" t="s">
        <v>51</v>
      </c>
      <c r="B5" s="45">
        <f>Barley!B4</f>
        <v>266</v>
      </c>
      <c r="C5" s="45">
        <f>Barley!B18</f>
        <v>151.57</v>
      </c>
      <c r="D5" s="16">
        <f t="shared" si="2"/>
        <v>114.43</v>
      </c>
      <c r="E5" s="18">
        <v>0</v>
      </c>
      <c r="F5" s="19">
        <f t="shared" si="0"/>
        <v>0</v>
      </c>
      <c r="G5" s="19">
        <f t="shared" si="1"/>
        <v>0</v>
      </c>
      <c r="H5" s="33">
        <f t="shared" si="3"/>
        <v>0</v>
      </c>
    </row>
    <row r="6" spans="1:8" ht="12.75">
      <c r="A6" s="54" t="s">
        <v>25</v>
      </c>
      <c r="B6" s="45">
        <f>Corn!B4</f>
        <v>325.6</v>
      </c>
      <c r="C6" s="45">
        <f>Corn!B18</f>
        <v>237.74</v>
      </c>
      <c r="D6" s="16">
        <f t="shared" si="2"/>
        <v>87.86000000000001</v>
      </c>
      <c r="E6" s="18">
        <v>0</v>
      </c>
      <c r="F6" s="19">
        <f t="shared" si="0"/>
        <v>0</v>
      </c>
      <c r="G6" s="19">
        <f t="shared" si="1"/>
        <v>0</v>
      </c>
      <c r="H6" s="33">
        <f t="shared" si="3"/>
        <v>0</v>
      </c>
    </row>
    <row r="7" spans="1:8" ht="12.75">
      <c r="A7" s="54" t="s">
        <v>138</v>
      </c>
      <c r="B7" s="45">
        <f>Soy!B4</f>
        <v>292.95</v>
      </c>
      <c r="C7" s="45">
        <f>Soy!B18</f>
        <v>133.01</v>
      </c>
      <c r="D7" s="16">
        <f>B7-C7</f>
        <v>159.94</v>
      </c>
      <c r="E7" s="18">
        <v>200</v>
      </c>
      <c r="F7" s="19">
        <f>B7*E7</f>
        <v>58590</v>
      </c>
      <c r="G7" s="19">
        <f>E7*C7</f>
        <v>26602</v>
      </c>
      <c r="H7" s="33">
        <f>F7-G7</f>
        <v>31988</v>
      </c>
    </row>
    <row r="8" spans="1:8" ht="12.75">
      <c r="A8" s="54" t="s">
        <v>52</v>
      </c>
      <c r="B8" s="45">
        <f>Oil_SF!B4</f>
        <v>316.8</v>
      </c>
      <c r="C8" s="45">
        <f>Oil_SF!B18</f>
        <v>203.60000000000002</v>
      </c>
      <c r="D8" s="16">
        <f t="shared" si="2"/>
        <v>113.19999999999999</v>
      </c>
      <c r="E8" s="18">
        <v>400</v>
      </c>
      <c r="F8" s="19">
        <f t="shared" si="0"/>
        <v>126720</v>
      </c>
      <c r="G8" s="19">
        <f t="shared" si="1"/>
        <v>81440.00000000001</v>
      </c>
      <c r="H8" s="33">
        <f t="shared" si="3"/>
        <v>45279.999999999985</v>
      </c>
    </row>
    <row r="9" spans="1:8" ht="12.75">
      <c r="A9" s="55" t="s">
        <v>82</v>
      </c>
      <c r="B9" s="45">
        <f>Conf_SF!B4</f>
        <v>507.96</v>
      </c>
      <c r="C9" s="45">
        <f>Conf_SF!B18</f>
        <v>253.83999999999997</v>
      </c>
      <c r="D9" s="16">
        <f t="shared" si="2"/>
        <v>254.12</v>
      </c>
      <c r="E9" s="18">
        <v>200</v>
      </c>
      <c r="F9" s="19">
        <f t="shared" si="0"/>
        <v>101592</v>
      </c>
      <c r="G9" s="19">
        <f t="shared" si="1"/>
        <v>50767.99999999999</v>
      </c>
      <c r="H9" s="33">
        <f>F9-G9</f>
        <v>50824.00000000001</v>
      </c>
    </row>
    <row r="10" spans="1:8" ht="12.75">
      <c r="A10" s="54" t="s">
        <v>53</v>
      </c>
      <c r="B10" s="45">
        <f>Canola!B4</f>
        <v>340.2</v>
      </c>
      <c r="C10" s="45">
        <f>Canola!B18</f>
        <v>246.79999999999998</v>
      </c>
      <c r="D10" s="16">
        <f t="shared" si="2"/>
        <v>93.4</v>
      </c>
      <c r="E10" s="18">
        <v>0</v>
      </c>
      <c r="F10" s="19">
        <f t="shared" si="0"/>
        <v>0</v>
      </c>
      <c r="G10" s="19">
        <f t="shared" si="1"/>
        <v>0</v>
      </c>
      <c r="H10" s="33">
        <f t="shared" si="3"/>
        <v>0</v>
      </c>
    </row>
    <row r="11" spans="1:8" ht="12.75">
      <c r="A11" s="54" t="s">
        <v>54</v>
      </c>
      <c r="B11" s="45">
        <f>Flax!B4</f>
        <v>199.44</v>
      </c>
      <c r="C11" s="45">
        <f>Flax!B18</f>
        <v>125.34</v>
      </c>
      <c r="D11" s="16">
        <f t="shared" si="2"/>
        <v>74.1</v>
      </c>
      <c r="E11" s="18">
        <v>200</v>
      </c>
      <c r="F11" s="19">
        <f t="shared" si="0"/>
        <v>39888</v>
      </c>
      <c r="G11" s="19">
        <f t="shared" si="1"/>
        <v>25068</v>
      </c>
      <c r="H11" s="33">
        <f t="shared" si="3"/>
        <v>14820</v>
      </c>
    </row>
    <row r="12" spans="1:8" ht="12.75">
      <c r="A12" s="54" t="s">
        <v>57</v>
      </c>
      <c r="B12" s="45">
        <f>Peas!B4</f>
        <v>264.12</v>
      </c>
      <c r="C12" s="45">
        <f>Peas!B18</f>
        <v>177.72</v>
      </c>
      <c r="D12" s="16">
        <f t="shared" si="2"/>
        <v>86.4</v>
      </c>
      <c r="E12" s="18">
        <v>0</v>
      </c>
      <c r="F12" s="19">
        <f t="shared" si="0"/>
        <v>0</v>
      </c>
      <c r="G12" s="19">
        <f t="shared" si="1"/>
        <v>0</v>
      </c>
      <c r="H12" s="33">
        <f t="shared" si="3"/>
        <v>0</v>
      </c>
    </row>
    <row r="13" spans="1:8" ht="12.75">
      <c r="A13" s="54" t="s">
        <v>58</v>
      </c>
      <c r="B13" s="45">
        <f>Oats!B4</f>
        <v>174.64</v>
      </c>
      <c r="C13" s="45">
        <f>Oats!B18</f>
        <v>143.95999999999998</v>
      </c>
      <c r="D13" s="16">
        <f t="shared" si="2"/>
        <v>30.680000000000007</v>
      </c>
      <c r="E13" s="18">
        <v>0</v>
      </c>
      <c r="F13" s="19">
        <f t="shared" si="0"/>
        <v>0</v>
      </c>
      <c r="G13" s="19">
        <f t="shared" si="1"/>
        <v>0</v>
      </c>
      <c r="H13" s="33">
        <f t="shared" si="3"/>
        <v>0</v>
      </c>
    </row>
    <row r="14" spans="1:8" ht="12.75">
      <c r="A14" s="54" t="s">
        <v>59</v>
      </c>
      <c r="B14" s="45">
        <f>Lentil!B4</f>
        <v>390</v>
      </c>
      <c r="C14" s="45">
        <f>Lentil!B18</f>
        <v>153.72</v>
      </c>
      <c r="D14" s="16">
        <f t="shared" si="2"/>
        <v>236.28</v>
      </c>
      <c r="E14" s="18">
        <v>0</v>
      </c>
      <c r="F14" s="19">
        <f t="shared" si="0"/>
        <v>0</v>
      </c>
      <c r="G14" s="19">
        <f t="shared" si="1"/>
        <v>0</v>
      </c>
      <c r="H14" s="33">
        <f t="shared" si="3"/>
        <v>0</v>
      </c>
    </row>
    <row r="15" spans="1:8" ht="12.75">
      <c r="A15" s="54" t="s">
        <v>55</v>
      </c>
      <c r="B15" s="45">
        <f>Mustard!B4</f>
        <v>337.5</v>
      </c>
      <c r="C15" s="45">
        <f>Mustard!B18</f>
        <v>135.30999999999997</v>
      </c>
      <c r="D15" s="16">
        <f t="shared" si="2"/>
        <v>202.19000000000003</v>
      </c>
      <c r="E15" s="18">
        <v>0</v>
      </c>
      <c r="F15" s="19">
        <f t="shared" si="0"/>
        <v>0</v>
      </c>
      <c r="G15" s="19">
        <f t="shared" si="1"/>
        <v>0</v>
      </c>
      <c r="H15" s="33">
        <f t="shared" si="3"/>
        <v>0</v>
      </c>
    </row>
    <row r="16" spans="1:8" ht="12.75">
      <c r="A16" s="55" t="s">
        <v>80</v>
      </c>
      <c r="B16" s="45">
        <f>Saffl!B4</f>
        <v>283.5</v>
      </c>
      <c r="C16" s="45">
        <f>Saffl!B18</f>
        <v>137.31</v>
      </c>
      <c r="D16" s="16">
        <f t="shared" si="2"/>
        <v>146.19</v>
      </c>
      <c r="E16" s="18">
        <v>0</v>
      </c>
      <c r="F16" s="19">
        <f t="shared" si="0"/>
        <v>0</v>
      </c>
      <c r="G16" s="19">
        <f t="shared" si="1"/>
        <v>0</v>
      </c>
      <c r="H16" s="33">
        <f>F16-G16</f>
        <v>0</v>
      </c>
    </row>
    <row r="17" spans="1:8" ht="12.75">
      <c r="A17" s="54" t="s">
        <v>56</v>
      </c>
      <c r="B17" s="45">
        <f>Buckwht!B4</f>
        <v>271.15</v>
      </c>
      <c r="C17" s="45">
        <f>Buckwht!B18</f>
        <v>112.29000000000002</v>
      </c>
      <c r="D17" s="16">
        <f t="shared" si="2"/>
        <v>158.85999999999996</v>
      </c>
      <c r="E17" s="18">
        <v>0</v>
      </c>
      <c r="F17" s="19">
        <f t="shared" si="0"/>
        <v>0</v>
      </c>
      <c r="G17" s="19">
        <f t="shared" si="1"/>
        <v>0</v>
      </c>
      <c r="H17" s="33">
        <f t="shared" si="3"/>
        <v>0</v>
      </c>
    </row>
    <row r="18" spans="1:8" ht="12.75">
      <c r="A18" s="54" t="s">
        <v>60</v>
      </c>
      <c r="B18" s="45">
        <f>Millet!B4</f>
        <v>154</v>
      </c>
      <c r="C18" s="45">
        <f>Millet!B18</f>
        <v>99.35</v>
      </c>
      <c r="D18" s="16">
        <f t="shared" si="2"/>
        <v>54.650000000000006</v>
      </c>
      <c r="E18" s="18">
        <v>0</v>
      </c>
      <c r="F18" s="19">
        <f t="shared" si="0"/>
        <v>0</v>
      </c>
      <c r="G18" s="19">
        <f t="shared" si="1"/>
        <v>0</v>
      </c>
      <c r="H18" s="33">
        <f t="shared" si="3"/>
        <v>0</v>
      </c>
    </row>
    <row r="19" spans="1:8" ht="12.75">
      <c r="A19" s="54" t="s">
        <v>61</v>
      </c>
      <c r="B19" s="45">
        <f>HRWW!B4</f>
        <v>230.10000000000002</v>
      </c>
      <c r="C19" s="45">
        <f>HRWW!B18</f>
        <v>163.39999999999998</v>
      </c>
      <c r="D19" s="16">
        <f t="shared" si="2"/>
        <v>66.70000000000005</v>
      </c>
      <c r="E19" s="18">
        <v>0</v>
      </c>
      <c r="F19" s="19">
        <f t="shared" si="0"/>
        <v>0</v>
      </c>
      <c r="G19" s="19">
        <f t="shared" si="1"/>
        <v>0</v>
      </c>
      <c r="H19" s="33">
        <f t="shared" si="3"/>
        <v>0</v>
      </c>
    </row>
    <row r="20" spans="1:8" ht="12.75">
      <c r="A20" s="54" t="s">
        <v>62</v>
      </c>
      <c r="B20" s="45">
        <f>Rye!B4</f>
        <v>250.51000000000002</v>
      </c>
      <c r="C20" s="45">
        <f>Rye!B18</f>
        <v>140.64000000000001</v>
      </c>
      <c r="D20" s="16">
        <f t="shared" si="2"/>
        <v>109.87</v>
      </c>
      <c r="E20" s="18">
        <v>0</v>
      </c>
      <c r="F20" s="19">
        <f t="shared" si="0"/>
        <v>0</v>
      </c>
      <c r="G20" s="19">
        <f t="shared" si="1"/>
        <v>0</v>
      </c>
      <c r="H20" s="33">
        <f t="shared" si="3"/>
        <v>0</v>
      </c>
    </row>
    <row r="21" spans="1:8" ht="12.75">
      <c r="A21" s="81" t="s">
        <v>157</v>
      </c>
      <c r="B21" s="45">
        <f>Chickpea!B4</f>
        <v>448</v>
      </c>
      <c r="C21" s="45">
        <f>Chickpea!B18</f>
        <v>278.98</v>
      </c>
      <c r="D21" s="16">
        <f t="shared" si="2"/>
        <v>169.01999999999998</v>
      </c>
      <c r="E21" s="18">
        <v>0</v>
      </c>
      <c r="F21" s="19">
        <f t="shared" si="0"/>
        <v>0</v>
      </c>
      <c r="G21" s="19">
        <f t="shared" si="1"/>
        <v>0</v>
      </c>
      <c r="H21" s="33">
        <f>F21-G21</f>
        <v>0</v>
      </c>
    </row>
    <row r="22" spans="1:8" ht="12.75">
      <c r="A22" s="36" t="s">
        <v>75</v>
      </c>
      <c r="B22" s="14"/>
      <c r="C22" s="25"/>
      <c r="D22" s="25"/>
      <c r="E22" s="20">
        <f>SUM(E3:E21)</f>
        <v>2800</v>
      </c>
      <c r="F22" s="20">
        <f>SUM(F3:F21)</f>
        <v>797960</v>
      </c>
      <c r="G22" s="20">
        <f>SUM(G3:G21)</f>
        <v>488870</v>
      </c>
      <c r="H22" s="37">
        <f>SUM(H3:H21)</f>
        <v>309089.99999999994</v>
      </c>
    </row>
    <row r="23" spans="1:7" ht="12.75">
      <c r="A23" s="4"/>
      <c r="B23" s="4"/>
      <c r="C23" s="4"/>
      <c r="D23" s="4"/>
      <c r="E23" s="16"/>
      <c r="F23" s="16"/>
      <c r="G23" s="16"/>
    </row>
    <row r="24" spans="1:8" ht="12.75">
      <c r="A24" s="3"/>
      <c r="B24" s="3"/>
      <c r="C24" s="88" t="s">
        <v>48</v>
      </c>
      <c r="D24" s="88"/>
      <c r="E24" s="88"/>
      <c r="F24" s="3"/>
      <c r="G24" s="3"/>
      <c r="H24" s="3"/>
    </row>
    <row r="25" spans="1:8" ht="12.75">
      <c r="A25" s="56" t="s">
        <v>73</v>
      </c>
      <c r="B25" s="57"/>
      <c r="C25" s="57"/>
      <c r="D25" s="58"/>
      <c r="E25" s="57" t="s">
        <v>74</v>
      </c>
      <c r="F25" s="57"/>
      <c r="G25" s="57"/>
      <c r="H25" s="59"/>
    </row>
    <row r="26" spans="1:8" ht="12.75">
      <c r="A26" s="54" t="s">
        <v>27</v>
      </c>
      <c r="B26" s="4"/>
      <c r="C26" s="19">
        <f>F22</f>
        <v>797960</v>
      </c>
      <c r="D26" s="4"/>
      <c r="E26" s="4" t="s">
        <v>68</v>
      </c>
      <c r="F26" s="4"/>
      <c r="G26" s="60">
        <f>G22</f>
        <v>488870</v>
      </c>
      <c r="H26" s="61"/>
    </row>
    <row r="27" spans="1:8" ht="12.75">
      <c r="A27" s="89" t="s">
        <v>146</v>
      </c>
      <c r="B27" s="90"/>
      <c r="C27" s="66">
        <v>0</v>
      </c>
      <c r="D27" s="67" t="s">
        <v>70</v>
      </c>
      <c r="E27" s="90" t="s">
        <v>118</v>
      </c>
      <c r="F27" s="90"/>
      <c r="G27" s="66">
        <v>51300</v>
      </c>
      <c r="H27" s="68" t="s">
        <v>70</v>
      </c>
    </row>
    <row r="28" spans="1:11" ht="12.75">
      <c r="A28" s="86"/>
      <c r="B28" s="87"/>
      <c r="C28" s="66">
        <v>0</v>
      </c>
      <c r="D28" s="4"/>
      <c r="E28" s="90" t="s">
        <v>67</v>
      </c>
      <c r="F28" s="90"/>
      <c r="G28" s="66">
        <v>112000</v>
      </c>
      <c r="H28" s="63"/>
      <c r="K28" s="69"/>
    </row>
    <row r="29" spans="1:8" ht="12.75">
      <c r="A29" s="86"/>
      <c r="B29" s="87"/>
      <c r="C29" s="66">
        <v>0</v>
      </c>
      <c r="D29" s="4"/>
      <c r="E29" s="90" t="s">
        <v>119</v>
      </c>
      <c r="F29" s="90"/>
      <c r="G29" s="66">
        <v>0</v>
      </c>
      <c r="H29" s="63"/>
    </row>
    <row r="30" spans="1:8" ht="12.75">
      <c r="A30" s="86"/>
      <c r="B30" s="87"/>
      <c r="C30" s="66">
        <v>0</v>
      </c>
      <c r="D30" s="4"/>
      <c r="E30" s="90" t="s">
        <v>69</v>
      </c>
      <c r="F30" s="90"/>
      <c r="G30" s="66">
        <v>0</v>
      </c>
      <c r="H30" s="63"/>
    </row>
    <row r="31" spans="1:8" ht="12.75">
      <c r="A31" s="86"/>
      <c r="B31" s="87"/>
      <c r="C31" s="66">
        <v>0</v>
      </c>
      <c r="D31" s="4"/>
      <c r="E31" s="87" t="s">
        <v>145</v>
      </c>
      <c r="F31" s="87"/>
      <c r="G31" s="66">
        <v>0</v>
      </c>
      <c r="H31" s="63"/>
    </row>
    <row r="32" spans="1:8" ht="12.75">
      <c r="A32" s="86"/>
      <c r="B32" s="87"/>
      <c r="C32" s="66">
        <v>0</v>
      </c>
      <c r="D32" s="4"/>
      <c r="E32" s="87"/>
      <c r="F32" s="87"/>
      <c r="G32" s="66">
        <v>0</v>
      </c>
      <c r="H32" s="63"/>
    </row>
    <row r="33" spans="1:8" ht="12.75">
      <c r="A33" s="86" t="s">
        <v>77</v>
      </c>
      <c r="B33" s="87"/>
      <c r="C33" s="70">
        <v>0</v>
      </c>
      <c r="D33" s="62"/>
      <c r="E33" s="87" t="s">
        <v>76</v>
      </c>
      <c r="F33" s="87"/>
      <c r="G33" s="70">
        <v>14300</v>
      </c>
      <c r="H33" s="63"/>
    </row>
    <row r="34" spans="1:8" ht="12.75">
      <c r="A34" s="54" t="s">
        <v>66</v>
      </c>
      <c r="B34" s="4"/>
      <c r="C34" s="19">
        <f>SUM(C26:C33)</f>
        <v>797960</v>
      </c>
      <c r="D34" s="4"/>
      <c r="E34" s="4" t="s">
        <v>66</v>
      </c>
      <c r="F34" s="4"/>
      <c r="G34" s="31">
        <f>SUM(G26:G33)</f>
        <v>666470</v>
      </c>
      <c r="H34" s="61"/>
    </row>
    <row r="35" spans="1:8" ht="12.75">
      <c r="A35" s="64" t="s">
        <v>120</v>
      </c>
      <c r="B35" s="3"/>
      <c r="C35" s="3"/>
      <c r="D35" s="3"/>
      <c r="E35" s="3"/>
      <c r="F35" s="3"/>
      <c r="G35" s="71">
        <f>C34-G34</f>
        <v>131490</v>
      </c>
      <c r="H35" s="65"/>
    </row>
    <row r="36" ht="12.75">
      <c r="G36" s="6"/>
    </row>
    <row r="37" spans="1:8" ht="12.75">
      <c r="A37" s="74" t="s">
        <v>128</v>
      </c>
      <c r="B37" s="91"/>
      <c r="C37" s="91"/>
      <c r="D37" s="91"/>
      <c r="E37" s="91"/>
      <c r="F37" s="72" t="s">
        <v>123</v>
      </c>
      <c r="G37" s="92"/>
      <c r="H37" s="92"/>
    </row>
    <row r="38" spans="3:6" ht="12.75">
      <c r="C38" s="73"/>
      <c r="D38" s="73"/>
      <c r="E38" s="73"/>
      <c r="F38" s="73"/>
    </row>
    <row r="39" spans="1:12" ht="12.75">
      <c r="A39" t="s">
        <v>30</v>
      </c>
      <c r="B39" s="93" t="s">
        <v>124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1" ht="12.75">
      <c r="A41" t="s">
        <v>121</v>
      </c>
    </row>
    <row r="42" spans="1:12" ht="12.75">
      <c r="A42" s="28" t="s">
        <v>83</v>
      </c>
      <c r="B42" s="29" t="s">
        <v>84</v>
      </c>
      <c r="C42" s="29" t="s">
        <v>85</v>
      </c>
      <c r="D42" s="29" t="s">
        <v>86</v>
      </c>
      <c r="E42" s="29" t="s">
        <v>87</v>
      </c>
      <c r="F42" s="29" t="s">
        <v>88</v>
      </c>
      <c r="G42" s="29" t="s">
        <v>89</v>
      </c>
      <c r="H42" s="29" t="s">
        <v>90</v>
      </c>
      <c r="I42" s="29" t="s">
        <v>91</v>
      </c>
      <c r="J42" s="29" t="s">
        <v>92</v>
      </c>
      <c r="K42" s="29" t="s">
        <v>93</v>
      </c>
      <c r="L42" s="30" t="s">
        <v>94</v>
      </c>
    </row>
    <row r="43" spans="1:12" ht="12.75">
      <c r="A43" s="54" t="s">
        <v>49</v>
      </c>
      <c r="B43" s="31">
        <f>$E3*HRSW!$B7</f>
        <v>22500</v>
      </c>
      <c r="C43" s="31">
        <f>$E3*HRSW!$B8</f>
        <v>28700</v>
      </c>
      <c r="D43" s="31">
        <f>$E3*HRSW!$B9</f>
        <v>6500</v>
      </c>
      <c r="E43" s="31">
        <f>$E3*HRSW!$B10</f>
        <v>0</v>
      </c>
      <c r="F43" s="31">
        <f>$E3*HRSW!$B11</f>
        <v>51700</v>
      </c>
      <c r="G43" s="31">
        <f>$E3*HRSW!$B12</f>
        <v>5300</v>
      </c>
      <c r="H43" s="31">
        <f>$E3*HRSW!$B13</f>
        <v>16059.999999999998</v>
      </c>
      <c r="I43" s="31">
        <f>$E3*HRSW!$B14</f>
        <v>18820</v>
      </c>
      <c r="J43" s="31">
        <f>$E3*HRSW!$B15</f>
        <v>0</v>
      </c>
      <c r="K43" s="31">
        <f>$E3*HRSW!$B16</f>
        <v>9500</v>
      </c>
      <c r="L43" s="32">
        <f>$E3*HRSW!$B17</f>
        <v>6360</v>
      </c>
    </row>
    <row r="44" spans="1:12" ht="12.75">
      <c r="A44" s="54" t="s">
        <v>50</v>
      </c>
      <c r="B44" s="19">
        <f>$E4*Durum!$B7</f>
        <v>23800</v>
      </c>
      <c r="C44" s="19">
        <f>$E4*Durum!$B8</f>
        <v>22960</v>
      </c>
      <c r="D44" s="19">
        <f>$E4*Durum!$B9</f>
        <v>5200</v>
      </c>
      <c r="E44" s="19">
        <f>$E4*Durum!$B10</f>
        <v>0</v>
      </c>
      <c r="F44" s="19">
        <f>$E4*Durum!$B11</f>
        <v>41360</v>
      </c>
      <c r="G44" s="19">
        <f>$E4*Durum!$B12</f>
        <v>5360</v>
      </c>
      <c r="H44" s="19">
        <f>$E4*Durum!$B13</f>
        <v>12847.999999999998</v>
      </c>
      <c r="I44" s="19">
        <f>$E4*Durum!$B14</f>
        <v>15056</v>
      </c>
      <c r="J44" s="19">
        <f>$E4*Durum!$B15</f>
        <v>0</v>
      </c>
      <c r="K44" s="19">
        <f>$E4*Durum!$B16</f>
        <v>7600</v>
      </c>
      <c r="L44" s="33">
        <f>$E4*Durum!$B17</f>
        <v>5368</v>
      </c>
    </row>
    <row r="45" spans="1:12" ht="12.75">
      <c r="A45" s="54" t="s">
        <v>51</v>
      </c>
      <c r="B45" s="19">
        <f>$E5*Barley!$B7</f>
        <v>0</v>
      </c>
      <c r="C45" s="19">
        <f>$E5*Barley!$B8</f>
        <v>0</v>
      </c>
      <c r="D45" s="19">
        <f>$E5*Barley!$B9</f>
        <v>0</v>
      </c>
      <c r="E45" s="19">
        <f>$E5*Barley!$B10</f>
        <v>0</v>
      </c>
      <c r="F45" s="19">
        <f>$E5*Barley!$B11</f>
        <v>0</v>
      </c>
      <c r="G45" s="19">
        <f>$E5*Barley!$B12</f>
        <v>0</v>
      </c>
      <c r="H45" s="19">
        <f>$E5*Barley!$B13</f>
        <v>0</v>
      </c>
      <c r="I45" s="19">
        <f>$E5*Barley!$B14</f>
        <v>0</v>
      </c>
      <c r="J45" s="19">
        <f>$E5*Barley!$B15</f>
        <v>0</v>
      </c>
      <c r="K45" s="19">
        <f>$E5*Barley!$B16</f>
        <v>0</v>
      </c>
      <c r="L45" s="33">
        <f>$E5*Barley!$B17</f>
        <v>0</v>
      </c>
    </row>
    <row r="46" spans="1:12" ht="12.75">
      <c r="A46" s="54" t="s">
        <v>25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33">
        <f>$E6*Corn!$B17</f>
        <v>0</v>
      </c>
    </row>
    <row r="47" spans="1:12" ht="12.75">
      <c r="A47" s="54" t="s">
        <v>138</v>
      </c>
      <c r="B47" s="19">
        <f>$E7*Soy!$B7</f>
        <v>12480</v>
      </c>
      <c r="C47" s="19">
        <f>$E7*Soy!$B8</f>
        <v>2940</v>
      </c>
      <c r="D47" s="19">
        <f>$E7*Soy!$B9</f>
        <v>0</v>
      </c>
      <c r="E47" s="19">
        <f>$E7*Soy!$B10</f>
        <v>0</v>
      </c>
      <c r="F47" s="19">
        <f>$E7*Soy!$B11</f>
        <v>678</v>
      </c>
      <c r="G47" s="19">
        <f>$E7*Soy!$B12</f>
        <v>1240</v>
      </c>
      <c r="H47" s="19">
        <f>$E7*Soy!$B13</f>
        <v>3270.0000000000005</v>
      </c>
      <c r="I47" s="19">
        <f>$E7*Soy!$B14</f>
        <v>3870.0000000000005</v>
      </c>
      <c r="J47" s="19">
        <f>$E7*Soy!$B15</f>
        <v>0</v>
      </c>
      <c r="K47" s="19">
        <f>$E7*Soy!$B16</f>
        <v>1100</v>
      </c>
      <c r="L47" s="33">
        <f>$E7*Soy!$B17</f>
        <v>1024</v>
      </c>
    </row>
    <row r="48" spans="1:12" ht="12.75">
      <c r="A48" s="54" t="s">
        <v>52</v>
      </c>
      <c r="B48" s="19">
        <f>$E8*Oil_SF!$B7</f>
        <v>14363.999999999998</v>
      </c>
      <c r="C48" s="19">
        <f>$E8*Oil_SF!$B8</f>
        <v>14880.000000000002</v>
      </c>
      <c r="D48" s="19">
        <f>$E8*Oil_SF!$B9</f>
        <v>0</v>
      </c>
      <c r="E48" s="19">
        <f>$E8*Oil_SF!$B10</f>
        <v>2000</v>
      </c>
      <c r="F48" s="19">
        <f>$E8*Oil_SF!$B11</f>
        <v>18548</v>
      </c>
      <c r="G48" s="19">
        <f>$E8*Oil_SF!$B12</f>
        <v>3000</v>
      </c>
      <c r="H48" s="19">
        <f>$E8*Oil_SF!$B13</f>
        <v>7188</v>
      </c>
      <c r="I48" s="19">
        <f>$E8*Oil_SF!$B14</f>
        <v>8168.000000000001</v>
      </c>
      <c r="J48" s="19">
        <f>$E8*Oil_SF!$B15</f>
        <v>2560</v>
      </c>
      <c r="K48" s="19">
        <f>$E8*Oil_SF!$B16</f>
        <v>7600</v>
      </c>
      <c r="L48" s="33">
        <f>$E8*Oil_SF!$B17</f>
        <v>3132</v>
      </c>
    </row>
    <row r="49" spans="1:12" ht="12.75">
      <c r="A49" s="55" t="s">
        <v>82</v>
      </c>
      <c r="B49" s="19">
        <f>$E9*Conf_SF!$B$7</f>
        <v>10872</v>
      </c>
      <c r="C49" s="19">
        <f>$E9*Conf_SF!$B$8</f>
        <v>8040.000000000001</v>
      </c>
      <c r="D49" s="19">
        <f>$E9*Conf_SF!$B$9</f>
        <v>0</v>
      </c>
      <c r="E49" s="19">
        <f>$E9*Conf_SF!$B$10</f>
        <v>2000</v>
      </c>
      <c r="F49" s="19">
        <f>$E9*Conf_SF!$B$11</f>
        <v>9756</v>
      </c>
      <c r="G49" s="19">
        <f>$E9*Conf_SF!$B$12</f>
        <v>3400</v>
      </c>
      <c r="H49" s="19">
        <f>$E9*Conf_SF!$B$13</f>
        <v>3624</v>
      </c>
      <c r="I49" s="19">
        <f>$E9*Conf_SF!$B$14</f>
        <v>4096</v>
      </c>
      <c r="J49" s="19">
        <f>$E9*Conf_SF!$B$15</f>
        <v>1328</v>
      </c>
      <c r="K49" s="19">
        <f>$E9*Conf_SF!$B$16</f>
        <v>5700</v>
      </c>
      <c r="L49" s="33">
        <f>$E9*Conf_SF!$B$17</f>
        <v>1952</v>
      </c>
    </row>
    <row r="50" spans="1:12" ht="12.75">
      <c r="A50" s="54" t="s">
        <v>53</v>
      </c>
      <c r="B50" s="19">
        <f>$E10*Canola!$B$7</f>
        <v>0</v>
      </c>
      <c r="C50" s="19">
        <f>$E10*Canola!$B$8</f>
        <v>0</v>
      </c>
      <c r="D50" s="19">
        <f>$E10*Canola!$B$9</f>
        <v>0</v>
      </c>
      <c r="E50" s="19">
        <f>$E10*Canola!$B$10</f>
        <v>0</v>
      </c>
      <c r="F50" s="19">
        <f>$E10*Canola!$B$11</f>
        <v>0</v>
      </c>
      <c r="G50" s="19">
        <f>$E10*Canola!$B$12</f>
        <v>0</v>
      </c>
      <c r="H50" s="19">
        <f>$E10*Canola!$B$13</f>
        <v>0</v>
      </c>
      <c r="I50" s="19">
        <f>$E10*Canola!$B$14</f>
        <v>0</v>
      </c>
      <c r="J50" s="19">
        <f>$E10*Canola!$B$15</f>
        <v>0</v>
      </c>
      <c r="K50" s="19">
        <f>$E10*Canola!$B$16</f>
        <v>0</v>
      </c>
      <c r="L50" s="33">
        <f>$E10*Canola!$B$17</f>
        <v>0</v>
      </c>
    </row>
    <row r="51" spans="1:12" ht="12.75">
      <c r="A51" s="54" t="s">
        <v>54</v>
      </c>
      <c r="B51" s="19">
        <f>$E11*Flax!$B$7</f>
        <v>3200</v>
      </c>
      <c r="C51" s="19">
        <f>$E11*Flax!$B$8</f>
        <v>5800</v>
      </c>
      <c r="D51" s="19">
        <f>$E11*Flax!$B$9</f>
        <v>0</v>
      </c>
      <c r="E51" s="19">
        <f>$E11*Flax!$B$10</f>
        <v>0</v>
      </c>
      <c r="F51" s="19">
        <f>$E11*Flax!$B$11</f>
        <v>4878</v>
      </c>
      <c r="G51" s="19">
        <f>$E11*Flax!$B$12</f>
        <v>2300</v>
      </c>
      <c r="H51" s="19">
        <f>$E11*Flax!$B$13</f>
        <v>3378</v>
      </c>
      <c r="I51" s="19">
        <f>$E11*Flax!$B$14</f>
        <v>4148</v>
      </c>
      <c r="J51" s="19">
        <f>$E11*Flax!$B$15</f>
        <v>0</v>
      </c>
      <c r="K51" s="19">
        <f>$E11*Flax!$B$16</f>
        <v>400</v>
      </c>
      <c r="L51" s="33">
        <f>$E11*Flax!$B$17</f>
        <v>964</v>
      </c>
    </row>
    <row r="52" spans="1:12" ht="12.75">
      <c r="A52" s="54" t="s">
        <v>57</v>
      </c>
      <c r="B52" s="19">
        <f>$E12*Peas!$B$7</f>
        <v>0</v>
      </c>
      <c r="C52" s="19">
        <f>$E12*Peas!$B$8</f>
        <v>0</v>
      </c>
      <c r="D52" s="19">
        <f>$E12*Peas!$B$9</f>
        <v>0</v>
      </c>
      <c r="E52" s="19">
        <f>$E12*Peas!$B$10</f>
        <v>0</v>
      </c>
      <c r="F52" s="19">
        <f>$E12*Peas!$B$11</f>
        <v>0</v>
      </c>
      <c r="G52" s="19">
        <f>$E12*Peas!$B$12</f>
        <v>0</v>
      </c>
      <c r="H52" s="19">
        <f>$E12*Peas!$B$13</f>
        <v>0</v>
      </c>
      <c r="I52" s="19">
        <f>$E12*Peas!$B$14</f>
        <v>0</v>
      </c>
      <c r="J52" s="19">
        <f>$E12*Peas!$B$15</f>
        <v>0</v>
      </c>
      <c r="K52" s="19">
        <f>$E12*Peas!$B$16</f>
        <v>0</v>
      </c>
      <c r="L52" s="33">
        <f>$E12*Peas!$B$17</f>
        <v>0</v>
      </c>
    </row>
    <row r="53" spans="1:12" ht="12.75">
      <c r="A53" s="54" t="s">
        <v>58</v>
      </c>
      <c r="B53" s="19">
        <f>$E13*Oats!$B$7</f>
        <v>0</v>
      </c>
      <c r="C53" s="19">
        <f>$E13*Oats!$B$8</f>
        <v>0</v>
      </c>
      <c r="D53" s="19">
        <f>$E13*Oats!$B$9</f>
        <v>0</v>
      </c>
      <c r="E53" s="19">
        <f>$E13*Oats!$B$10</f>
        <v>0</v>
      </c>
      <c r="F53" s="19">
        <f>$E13*Oats!$B$11</f>
        <v>0</v>
      </c>
      <c r="G53" s="19">
        <f>$E13*Oats!$B$12</f>
        <v>0</v>
      </c>
      <c r="H53" s="19">
        <f>$E13*Oats!$B$13</f>
        <v>0</v>
      </c>
      <c r="I53" s="19">
        <f>$E13*Oats!$B$14</f>
        <v>0</v>
      </c>
      <c r="J53" s="19">
        <f>$E13*Oats!$B$15</f>
        <v>0</v>
      </c>
      <c r="K53" s="19">
        <f>$E13*Oats!$B$16</f>
        <v>0</v>
      </c>
      <c r="L53" s="33">
        <f>$E13*Oats!$B$17</f>
        <v>0</v>
      </c>
    </row>
    <row r="54" spans="1:12" ht="12.75">
      <c r="A54" s="54" t="s">
        <v>59</v>
      </c>
      <c r="B54" s="19">
        <f>$E14*Lentil!$B$7</f>
        <v>0</v>
      </c>
      <c r="C54" s="19">
        <f>$E14*Lentil!$B$8</f>
        <v>0</v>
      </c>
      <c r="D54" s="19">
        <f>$E14*Lentil!$B$9</f>
        <v>0</v>
      </c>
      <c r="E54" s="19">
        <f>$E14*Lentil!$B$10</f>
        <v>0</v>
      </c>
      <c r="F54" s="19">
        <f>$E14*Lentil!$B$11</f>
        <v>0</v>
      </c>
      <c r="G54" s="19">
        <f>$E14*Lentil!$B$12</f>
        <v>0</v>
      </c>
      <c r="H54" s="19">
        <f>$E14*Lentil!$B$13</f>
        <v>0</v>
      </c>
      <c r="I54" s="19">
        <f>$E14*Lentil!$B$14</f>
        <v>0</v>
      </c>
      <c r="J54" s="19">
        <f>$E14*Lentil!$B$15</f>
        <v>0</v>
      </c>
      <c r="K54" s="19">
        <f>$E14*Lentil!$B$16</f>
        <v>0</v>
      </c>
      <c r="L54" s="33">
        <f>$E14*Lentil!$B$17</f>
        <v>0</v>
      </c>
    </row>
    <row r="55" spans="1:12" ht="12.75">
      <c r="A55" s="54" t="s">
        <v>55</v>
      </c>
      <c r="B55" s="19">
        <f>$E15*Mustard!$B$7</f>
        <v>0</v>
      </c>
      <c r="C55" s="19">
        <f>$E15*Mustard!$B$8</f>
        <v>0</v>
      </c>
      <c r="D55" s="19">
        <f>$E15*Mustard!$B$9</f>
        <v>0</v>
      </c>
      <c r="E55" s="19">
        <f>$E15*Mustard!$B$10</f>
        <v>0</v>
      </c>
      <c r="F55" s="19">
        <f>$E15*Mustard!$B$11</f>
        <v>0</v>
      </c>
      <c r="G55" s="19">
        <f>$E15*Mustard!$B$12</f>
        <v>0</v>
      </c>
      <c r="H55" s="19">
        <f>$E15*Mustard!$B$13</f>
        <v>0</v>
      </c>
      <c r="I55" s="19">
        <f>$E15*Mustard!$B$14</f>
        <v>0</v>
      </c>
      <c r="J55" s="19">
        <f>$E15*Mustard!$B$15</f>
        <v>0</v>
      </c>
      <c r="K55" s="19">
        <f>$E15*Mustard!$B$16</f>
        <v>0</v>
      </c>
      <c r="L55" s="33">
        <f>$E15*Mustard!$B$17</f>
        <v>0</v>
      </c>
    </row>
    <row r="56" spans="1:12" ht="12.75">
      <c r="A56" s="55" t="s">
        <v>80</v>
      </c>
      <c r="B56" s="34">
        <f>$E16*Saffl!$B$7</f>
        <v>0</v>
      </c>
      <c r="C56" s="19">
        <f>$E16*Saffl!$B$8</f>
        <v>0</v>
      </c>
      <c r="D56" s="19">
        <f>$E16*Saffl!$B$9</f>
        <v>0</v>
      </c>
      <c r="E56" s="19">
        <f>$E16*Saffl!$B$10</f>
        <v>0</v>
      </c>
      <c r="F56" s="19">
        <f>$E16*Saffl!$B$11</f>
        <v>0</v>
      </c>
      <c r="G56" s="19">
        <f>$E16*Saffl!$B$12</f>
        <v>0</v>
      </c>
      <c r="H56" s="19">
        <f>$E16*Saffl!$B$13</f>
        <v>0</v>
      </c>
      <c r="I56" s="19">
        <f>$E16*Saffl!$B$14</f>
        <v>0</v>
      </c>
      <c r="J56" s="19">
        <f>$E16*Saffl!$B$15</f>
        <v>0</v>
      </c>
      <c r="K56" s="19">
        <f>$E16*Saffl!$B$16</f>
        <v>0</v>
      </c>
      <c r="L56" s="33">
        <f>$E16*Saffl!$B$17</f>
        <v>0</v>
      </c>
    </row>
    <row r="57" spans="1:12" ht="12.75">
      <c r="A57" s="54" t="s">
        <v>56</v>
      </c>
      <c r="B57" s="34">
        <f>$E17*Buckwht!$B$7</f>
        <v>0</v>
      </c>
      <c r="C57" s="34">
        <f>$E17*Buckwht!$B$8</f>
        <v>0</v>
      </c>
      <c r="D57" s="34">
        <f>$E17*Buckwht!$B$9</f>
        <v>0</v>
      </c>
      <c r="E57" s="34">
        <f>$E17*Buckwht!$B$10</f>
        <v>0</v>
      </c>
      <c r="F57" s="34">
        <f>$E17*Buckwht!$B$11</f>
        <v>0</v>
      </c>
      <c r="G57" s="34">
        <f>$E17*Buckwht!$B$12</f>
        <v>0</v>
      </c>
      <c r="H57" s="34">
        <f>$E17*Buckwht!$B$13</f>
        <v>0</v>
      </c>
      <c r="I57" s="34">
        <f>$E17*Buckwht!$B$14</f>
        <v>0</v>
      </c>
      <c r="J57" s="34">
        <f>$E17*Buckwht!$B$15</f>
        <v>0</v>
      </c>
      <c r="K57" s="34">
        <f>$E17*Buckwht!$B$16</f>
        <v>0</v>
      </c>
      <c r="L57" s="35">
        <f>$E17*Buckwht!$B$17</f>
        <v>0</v>
      </c>
    </row>
    <row r="58" spans="1:12" ht="12.75">
      <c r="A58" s="54" t="s">
        <v>60</v>
      </c>
      <c r="B58" s="34">
        <f>$E18*Millet!$B$7</f>
        <v>0</v>
      </c>
      <c r="C58" s="34">
        <f>$E18*Millet!$B$8</f>
        <v>0</v>
      </c>
      <c r="D58" s="34">
        <f>$E18*Millet!$B$9</f>
        <v>0</v>
      </c>
      <c r="E58" s="34">
        <f>$E18*Millet!$B$10</f>
        <v>0</v>
      </c>
      <c r="F58" s="34">
        <f>$E18*Millet!$B$11</f>
        <v>0</v>
      </c>
      <c r="G58" s="34">
        <f>$E18*Millet!$B$12</f>
        <v>0</v>
      </c>
      <c r="H58" s="34">
        <f>$E18*Millet!$B$13</f>
        <v>0</v>
      </c>
      <c r="I58" s="34">
        <f>$E18*Millet!$B$14</f>
        <v>0</v>
      </c>
      <c r="J58" s="34">
        <f>$E18*Millet!$B$15</f>
        <v>0</v>
      </c>
      <c r="K58" s="34">
        <f>$E18*Millet!$B$16</f>
        <v>0</v>
      </c>
      <c r="L58" s="35">
        <f>$E18*Millet!$B$17</f>
        <v>0</v>
      </c>
    </row>
    <row r="59" spans="1:12" ht="12.75">
      <c r="A59" s="54" t="s">
        <v>61</v>
      </c>
      <c r="B59" s="34">
        <f>$E19*HRWW!$B$7</f>
        <v>0</v>
      </c>
      <c r="C59" s="34">
        <f>$E19*HRWW!$B$8</f>
        <v>0</v>
      </c>
      <c r="D59" s="34">
        <f>$E19*HRWW!$B$9</f>
        <v>0</v>
      </c>
      <c r="E59" s="34">
        <f>$E19*HRWW!$B$10</f>
        <v>0</v>
      </c>
      <c r="F59" s="34">
        <f>$E19*HRWW!$B$11</f>
        <v>0</v>
      </c>
      <c r="G59" s="34">
        <f>$E19*HRWW!$B$12</f>
        <v>0</v>
      </c>
      <c r="H59" s="34">
        <f>$E19*HRWW!$B$13</f>
        <v>0</v>
      </c>
      <c r="I59" s="34">
        <f>$E19*HRWW!$B$14</f>
        <v>0</v>
      </c>
      <c r="J59" s="34">
        <f>$E19*HRWW!$B$15</f>
        <v>0</v>
      </c>
      <c r="K59" s="34">
        <f>$E19*HRWW!$B$16</f>
        <v>0</v>
      </c>
      <c r="L59" s="35">
        <f>$E19*HRWW!$B$17</f>
        <v>0</v>
      </c>
    </row>
    <row r="60" spans="1:12" ht="12.75">
      <c r="A60" s="54" t="s">
        <v>62</v>
      </c>
      <c r="B60" s="34">
        <f>$E20*Rye!$B$7</f>
        <v>0</v>
      </c>
      <c r="C60" s="34">
        <f>$E20*Rye!$B$8</f>
        <v>0</v>
      </c>
      <c r="D60" s="34">
        <f>$E20*Rye!$B$9</f>
        <v>0</v>
      </c>
      <c r="E60" s="34">
        <f>$E20*Rye!$B$10</f>
        <v>0</v>
      </c>
      <c r="F60" s="34">
        <f>$E20*Rye!$B$11</f>
        <v>0</v>
      </c>
      <c r="G60" s="34">
        <f>$E20*Rye!$B$12</f>
        <v>0</v>
      </c>
      <c r="H60" s="34">
        <f>$E20*Rye!$B$13</f>
        <v>0</v>
      </c>
      <c r="I60" s="34">
        <f>$E20*Rye!$B$14</f>
        <v>0</v>
      </c>
      <c r="J60" s="34">
        <f>$E20*Rye!$B$15</f>
        <v>0</v>
      </c>
      <c r="K60" s="34">
        <f>$E20*Rye!$B$16</f>
        <v>0</v>
      </c>
      <c r="L60" s="35">
        <f>$E20*Rye!$B$17</f>
        <v>0</v>
      </c>
    </row>
    <row r="61" spans="1:12" ht="12.75">
      <c r="A61" s="55" t="s">
        <v>78</v>
      </c>
      <c r="B61" s="34">
        <f>$E21*Chickpea!$B$7</f>
        <v>0</v>
      </c>
      <c r="C61" s="34">
        <f>$E21*Chickpea!$B$8</f>
        <v>0</v>
      </c>
      <c r="D61" s="34">
        <f>$E21*Chickpea!$B$9</f>
        <v>0</v>
      </c>
      <c r="E61" s="34">
        <f>$E21*Chickpea!$B$10</f>
        <v>0</v>
      </c>
      <c r="F61" s="34">
        <f>$E21*Chickpea!$B$11</f>
        <v>0</v>
      </c>
      <c r="G61" s="34">
        <f>$E21*Chickpea!$B$12</f>
        <v>0</v>
      </c>
      <c r="H61" s="34">
        <f>$E21*Chickpea!$B$13</f>
        <v>0</v>
      </c>
      <c r="I61" s="34">
        <f>$E21*Chickpea!$B$14</f>
        <v>0</v>
      </c>
      <c r="J61" s="34">
        <f>$E21*Chickpea!$B$15</f>
        <v>0</v>
      </c>
      <c r="K61" s="34">
        <f>$E21*Chickpea!$B$16</f>
        <v>0</v>
      </c>
      <c r="L61" s="35">
        <f>$E21*Chickpea!$B$17</f>
        <v>0</v>
      </c>
    </row>
    <row r="62" spans="1:12" ht="12.75">
      <c r="A62" s="36" t="s">
        <v>75</v>
      </c>
      <c r="B62" s="20">
        <f>SUM(B43:B61)</f>
        <v>87216</v>
      </c>
      <c r="C62" s="20">
        <f aca="true" t="shared" si="4" ref="C62:L62">SUM(C43:C61)</f>
        <v>83320</v>
      </c>
      <c r="D62" s="20">
        <f t="shared" si="4"/>
        <v>11700</v>
      </c>
      <c r="E62" s="20">
        <f t="shared" si="4"/>
        <v>4000</v>
      </c>
      <c r="F62" s="20">
        <f t="shared" si="4"/>
        <v>126920</v>
      </c>
      <c r="G62" s="20">
        <f t="shared" si="4"/>
        <v>20600</v>
      </c>
      <c r="H62" s="20">
        <f t="shared" si="4"/>
        <v>46368</v>
      </c>
      <c r="I62" s="20">
        <f t="shared" si="4"/>
        <v>54158</v>
      </c>
      <c r="J62" s="20">
        <f t="shared" si="4"/>
        <v>3888</v>
      </c>
      <c r="K62" s="20">
        <f t="shared" si="4"/>
        <v>31900</v>
      </c>
      <c r="L62" s="37">
        <f t="shared" si="4"/>
        <v>18800</v>
      </c>
    </row>
    <row r="63" spans="1:12" ht="12.75">
      <c r="A63" s="36" t="s">
        <v>95</v>
      </c>
      <c r="B63" s="20"/>
      <c r="C63" s="37"/>
      <c r="D63" s="38">
        <f>SUM(B62:L62)</f>
        <v>488870</v>
      </c>
      <c r="E63" s="21"/>
      <c r="F63" s="21"/>
      <c r="G63" s="21"/>
      <c r="H63" s="21"/>
      <c r="I63" s="21"/>
      <c r="J63" s="21"/>
      <c r="K63" s="21"/>
      <c r="L63" s="21"/>
    </row>
  </sheetData>
  <sheetProtection sheet="1"/>
  <mergeCells count="18">
    <mergeCell ref="B37:E37"/>
    <mergeCell ref="G37:H37"/>
    <mergeCell ref="B39:L39"/>
    <mergeCell ref="E30:F30"/>
    <mergeCell ref="A31:B31"/>
    <mergeCell ref="E31:F31"/>
    <mergeCell ref="A32:B32"/>
    <mergeCell ref="E32:F32"/>
    <mergeCell ref="A33:B33"/>
    <mergeCell ref="E33:F33"/>
    <mergeCell ref="A30:B30"/>
    <mergeCell ref="C24:E24"/>
    <mergeCell ref="A27:B27"/>
    <mergeCell ref="E27:F27"/>
    <mergeCell ref="A28:B28"/>
    <mergeCell ref="E28:F28"/>
    <mergeCell ref="A29:B29"/>
    <mergeCell ref="E29:F29"/>
  </mergeCells>
  <printOptions/>
  <pageMargins left="0.5" right="0.25" top="1" bottom="0.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8" t="s">
        <v>30</v>
      </c>
    </row>
    <row r="2" spans="1:3" ht="12.75">
      <c r="A2" t="s">
        <v>28</v>
      </c>
      <c r="B2" s="9">
        <v>39</v>
      </c>
      <c r="C2" s="75"/>
    </row>
    <row r="3" spans="1:3" ht="12.75">
      <c r="A3" t="s">
        <v>132</v>
      </c>
      <c r="B3" s="12">
        <v>5.9</v>
      </c>
      <c r="C3" s="75"/>
    </row>
    <row r="4" spans="1:3" ht="12.75">
      <c r="A4" t="s">
        <v>27</v>
      </c>
      <c r="B4" s="2">
        <f>B2*B3</f>
        <v>230.10000000000002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13</v>
      </c>
      <c r="C7" s="75"/>
    </row>
    <row r="8" spans="1:3" ht="12.75">
      <c r="A8" s="1" t="s">
        <v>9</v>
      </c>
      <c r="B8" s="11">
        <v>24.6</v>
      </c>
      <c r="C8" s="75"/>
    </row>
    <row r="9" spans="1:3" ht="12.75">
      <c r="A9" s="1" t="s">
        <v>24</v>
      </c>
      <c r="B9" s="11">
        <v>10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59.67</v>
      </c>
      <c r="C11" s="75"/>
    </row>
    <row r="12" spans="1:3" ht="12.75">
      <c r="A12" s="1" t="s">
        <v>11</v>
      </c>
      <c r="B12" s="11">
        <v>5.3</v>
      </c>
      <c r="C12" s="75"/>
    </row>
    <row r="13" spans="1:3" ht="12.75">
      <c r="A13" s="1" t="s">
        <v>13</v>
      </c>
      <c r="B13" s="11">
        <v>16.06</v>
      </c>
      <c r="C13" s="75"/>
    </row>
    <row r="14" spans="1:3" ht="12.75">
      <c r="A14" s="1" t="s">
        <v>14</v>
      </c>
      <c r="B14" s="11">
        <v>18.98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9.5</v>
      </c>
      <c r="C16" s="75"/>
    </row>
    <row r="17" spans="1:3" ht="12.75">
      <c r="A17" s="1" t="s">
        <v>17</v>
      </c>
      <c r="B17" s="12">
        <v>6.29</v>
      </c>
      <c r="C17" s="75"/>
    </row>
    <row r="18" spans="1:3" ht="12.75">
      <c r="A18" t="s">
        <v>2</v>
      </c>
      <c r="B18" s="2">
        <f>SUM(B7:B17)</f>
        <v>163.39999999999998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9.01</v>
      </c>
      <c r="C21" s="75"/>
    </row>
    <row r="22" spans="1:3" ht="12.75">
      <c r="A22" s="1" t="s">
        <v>19</v>
      </c>
      <c r="B22" s="7">
        <v>22.4</v>
      </c>
      <c r="C22" s="75"/>
    </row>
    <row r="23" spans="1:3" ht="12.75">
      <c r="A23" s="1" t="s">
        <v>20</v>
      </c>
      <c r="B23" s="7">
        <v>10.66</v>
      </c>
      <c r="C23" s="75"/>
    </row>
    <row r="24" spans="1:3" ht="12.75">
      <c r="A24" s="1" t="s">
        <v>21</v>
      </c>
      <c r="B24" s="8">
        <v>40</v>
      </c>
      <c r="C24" s="75"/>
    </row>
    <row r="25" spans="1:3" ht="12.75">
      <c r="A25" t="s">
        <v>4</v>
      </c>
      <c r="B25" s="2">
        <f>SUM(B21:B24)</f>
        <v>82.07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245.46999999999997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-15.369999999999948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4.189743589743589</v>
      </c>
      <c r="C32" s="75"/>
    </row>
    <row r="33" spans="1:3" ht="12.75">
      <c r="A33" t="s">
        <v>23</v>
      </c>
      <c r="B33" s="2">
        <f>B25/B2</f>
        <v>2.1043589743589743</v>
      </c>
      <c r="C33" s="75"/>
    </row>
    <row r="34" spans="1:3" ht="12.75">
      <c r="A34" t="s">
        <v>26</v>
      </c>
      <c r="B34" s="2">
        <f>B27/B2</f>
        <v>6.294102564102563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78" t="s">
        <v>30</v>
      </c>
    </row>
    <row r="2" spans="1:3" ht="12.75">
      <c r="A2" t="s">
        <v>28</v>
      </c>
      <c r="B2" s="9">
        <v>41</v>
      </c>
      <c r="C2" s="75"/>
    </row>
    <row r="3" spans="1:3" ht="12.75">
      <c r="A3" t="s">
        <v>29</v>
      </c>
      <c r="B3" s="10">
        <v>6.11</v>
      </c>
      <c r="C3" s="75"/>
    </row>
    <row r="4" spans="1:3" ht="12.75">
      <c r="A4" t="s">
        <v>27</v>
      </c>
      <c r="B4" s="2">
        <f>B2*B3</f>
        <v>250.51000000000002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13.2</v>
      </c>
      <c r="C7" s="75"/>
    </row>
    <row r="8" spans="1:3" ht="12.75">
      <c r="A8" s="1" t="s">
        <v>9</v>
      </c>
      <c r="B8" s="11">
        <v>4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63.66</v>
      </c>
      <c r="C11" s="75"/>
    </row>
    <row r="12" spans="1:3" ht="12.75">
      <c r="A12" s="1" t="s">
        <v>11</v>
      </c>
      <c r="B12" s="11">
        <v>11</v>
      </c>
      <c r="C12" s="75"/>
    </row>
    <row r="13" spans="1:3" ht="12.75">
      <c r="A13" s="1" t="s">
        <v>13</v>
      </c>
      <c r="B13" s="11">
        <v>15.86</v>
      </c>
      <c r="C13" s="75"/>
    </row>
    <row r="14" spans="1:3" ht="12.75">
      <c r="A14" s="1" t="s">
        <v>14</v>
      </c>
      <c r="B14" s="11">
        <v>18.01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9.5</v>
      </c>
      <c r="C16" s="75"/>
    </row>
    <row r="17" spans="1:3" ht="12.75">
      <c r="A17" s="1" t="s">
        <v>17</v>
      </c>
      <c r="B17" s="12">
        <v>5.41</v>
      </c>
      <c r="C17" s="75"/>
    </row>
    <row r="18" spans="1:3" ht="12.75">
      <c r="A18" t="s">
        <v>2</v>
      </c>
      <c r="B18" s="2">
        <f>SUM(B7:B17)</f>
        <v>140.64000000000001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8.97</v>
      </c>
      <c r="C21" s="75"/>
    </row>
    <row r="22" spans="1:3" ht="12.75">
      <c r="A22" s="1" t="s">
        <v>19</v>
      </c>
      <c r="B22" s="7">
        <v>22.02</v>
      </c>
      <c r="C22" s="75"/>
    </row>
    <row r="23" spans="1:3" ht="12.75">
      <c r="A23" s="1" t="s">
        <v>20</v>
      </c>
      <c r="B23" s="7">
        <v>10.49</v>
      </c>
      <c r="C23" s="75"/>
    </row>
    <row r="24" spans="1:3" ht="12.75">
      <c r="A24" s="1" t="s">
        <v>21</v>
      </c>
      <c r="B24" s="8">
        <v>40</v>
      </c>
      <c r="C24" s="75"/>
    </row>
    <row r="25" spans="1:3" ht="12.75">
      <c r="A25" t="s">
        <v>4</v>
      </c>
      <c r="B25" s="2">
        <f>SUM(B21:B24)</f>
        <v>81.48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222.12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28.390000000000015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3.4302439024390248</v>
      </c>
      <c r="C32" s="75"/>
    </row>
    <row r="33" spans="1:3" ht="12.75">
      <c r="A33" t="s">
        <v>23</v>
      </c>
      <c r="B33" s="2">
        <f>B25/B2</f>
        <v>1.9873170731707317</v>
      </c>
      <c r="C33" s="75"/>
    </row>
    <row r="34" spans="1:3" ht="12.75">
      <c r="A34" t="s">
        <v>26</v>
      </c>
      <c r="B34" s="2">
        <f>B27/B2</f>
        <v>5.4175609756097565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6" t="s">
        <v>30</v>
      </c>
    </row>
    <row r="2" spans="1:3" ht="12.75">
      <c r="A2" t="s">
        <v>28</v>
      </c>
      <c r="B2" s="9">
        <v>35</v>
      </c>
      <c r="C2" s="75"/>
    </row>
    <row r="3" spans="1:3" ht="12.75">
      <c r="A3" t="s">
        <v>132</v>
      </c>
      <c r="B3" s="12">
        <v>6.91</v>
      </c>
      <c r="C3" s="75"/>
    </row>
    <row r="4" spans="1:3" ht="12.75">
      <c r="A4" t="s">
        <v>27</v>
      </c>
      <c r="B4" s="2">
        <f>B2*B3</f>
        <v>241.85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22.5</v>
      </c>
      <c r="C7" s="75"/>
    </row>
    <row r="8" spans="1:3" ht="12.75">
      <c r="A8" s="1" t="s">
        <v>9</v>
      </c>
      <c r="B8" s="11">
        <v>28.7</v>
      </c>
      <c r="C8" s="75"/>
    </row>
    <row r="9" spans="1:3" ht="12.75">
      <c r="A9" s="1" t="s">
        <v>24</v>
      </c>
      <c r="B9" s="11">
        <v>6.5</v>
      </c>
      <c r="C9" s="77" t="s">
        <v>125</v>
      </c>
    </row>
    <row r="10" spans="1:3" ht="12.75">
      <c r="A10" s="1" t="s">
        <v>10</v>
      </c>
      <c r="B10" s="11">
        <v>0</v>
      </c>
      <c r="C10" s="77" t="s">
        <v>148</v>
      </c>
    </row>
    <row r="11" spans="1:3" ht="12.75">
      <c r="A11" s="1" t="s">
        <v>12</v>
      </c>
      <c r="B11" s="11">
        <v>51.7</v>
      </c>
      <c r="C11" s="75"/>
    </row>
    <row r="12" spans="1:3" ht="12.75">
      <c r="A12" s="1" t="s">
        <v>11</v>
      </c>
      <c r="B12" s="11">
        <v>5.3</v>
      </c>
      <c r="C12" s="75"/>
    </row>
    <row r="13" spans="1:3" ht="12.75">
      <c r="A13" s="1" t="s">
        <v>13</v>
      </c>
      <c r="B13" s="11">
        <v>16.06</v>
      </c>
      <c r="C13" s="75"/>
    </row>
    <row r="14" spans="1:3" ht="12.75">
      <c r="A14" s="1" t="s">
        <v>14</v>
      </c>
      <c r="B14" s="11">
        <v>18.82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9.5</v>
      </c>
      <c r="C16" s="75"/>
    </row>
    <row r="17" spans="1:3" ht="12.75">
      <c r="A17" s="1" t="s">
        <v>17</v>
      </c>
      <c r="B17" s="12">
        <v>6.36</v>
      </c>
      <c r="C17" s="75"/>
    </row>
    <row r="18" spans="1:3" ht="12.75">
      <c r="A18" t="s">
        <v>2</v>
      </c>
      <c r="B18" s="2">
        <f>SUM(B7:B17)</f>
        <v>165.44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9.03</v>
      </c>
      <c r="C21" s="75"/>
    </row>
    <row r="22" spans="1:3" ht="12.75">
      <c r="A22" s="1" t="s">
        <v>19</v>
      </c>
      <c r="B22" s="7">
        <v>22.44</v>
      </c>
      <c r="C22" s="75"/>
    </row>
    <row r="23" spans="1:3" ht="12.75">
      <c r="A23" s="1" t="s">
        <v>20</v>
      </c>
      <c r="B23" s="7">
        <v>10.86</v>
      </c>
      <c r="C23" s="75"/>
    </row>
    <row r="24" spans="1:3" ht="12.75">
      <c r="A24" s="1" t="s">
        <v>21</v>
      </c>
      <c r="B24" s="8">
        <v>40</v>
      </c>
      <c r="C24" s="75"/>
    </row>
    <row r="25" spans="1:3" ht="12.75">
      <c r="A25" t="s">
        <v>4</v>
      </c>
      <c r="B25" s="2">
        <f>SUM(B21:B24)</f>
        <v>82.33</v>
      </c>
      <c r="C25" s="75"/>
    </row>
    <row r="26" spans="2:3" ht="12.75" customHeight="1">
      <c r="B26" s="2"/>
      <c r="C26" s="75"/>
    </row>
    <row r="27" spans="1:3" ht="12.75">
      <c r="A27" t="s">
        <v>5</v>
      </c>
      <c r="B27" s="2">
        <f>B18+B25</f>
        <v>247.76999999999998</v>
      </c>
      <c r="C27" s="75"/>
    </row>
    <row r="28" spans="2:3" ht="12.75" customHeight="1">
      <c r="B28" s="2"/>
      <c r="C28" s="75"/>
    </row>
    <row r="29" spans="1:3" ht="12.75">
      <c r="A29" t="s">
        <v>32</v>
      </c>
      <c r="B29" s="82">
        <f>B4-B27</f>
        <v>-5.9199999999999875</v>
      </c>
      <c r="C29" s="75"/>
    </row>
    <row r="30" spans="2:3" ht="12.75" customHeight="1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4.726857142857143</v>
      </c>
      <c r="C32" s="75"/>
    </row>
    <row r="33" spans="1:3" ht="12.75">
      <c r="A33" t="s">
        <v>23</v>
      </c>
      <c r="B33" s="2">
        <f>B25/B2</f>
        <v>2.3522857142857143</v>
      </c>
      <c r="C33" s="75"/>
    </row>
    <row r="34" spans="1:3" ht="12.75">
      <c r="A34" t="s">
        <v>26</v>
      </c>
      <c r="B34" s="2">
        <f>B27/B2</f>
        <v>7.079142857142856</v>
      </c>
      <c r="C34" s="75"/>
    </row>
  </sheetData>
  <sheetProtection sheet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6" t="s">
        <v>30</v>
      </c>
    </row>
    <row r="2" spans="1:3" ht="12.75">
      <c r="A2" t="s">
        <v>28</v>
      </c>
      <c r="B2" s="9">
        <v>35</v>
      </c>
      <c r="C2" s="75"/>
    </row>
    <row r="3" spans="1:3" ht="12.75">
      <c r="A3" t="s">
        <v>132</v>
      </c>
      <c r="B3" s="12">
        <v>8.19</v>
      </c>
      <c r="C3" s="75" t="s">
        <v>139</v>
      </c>
    </row>
    <row r="4" spans="1:3" ht="12.75">
      <c r="A4" t="s">
        <v>27</v>
      </c>
      <c r="B4" s="2">
        <f>B2*B3</f>
        <v>286.65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29.75</v>
      </c>
      <c r="C7" s="75"/>
    </row>
    <row r="8" spans="1:3" ht="12.75">
      <c r="A8" s="1" t="s">
        <v>9</v>
      </c>
      <c r="B8" s="11">
        <v>28.7</v>
      </c>
      <c r="C8" s="75"/>
    </row>
    <row r="9" spans="1:3" ht="12.75">
      <c r="A9" s="1" t="s">
        <v>24</v>
      </c>
      <c r="B9" s="11">
        <v>6.5</v>
      </c>
      <c r="C9" s="77" t="s">
        <v>125</v>
      </c>
    </row>
    <row r="10" spans="1:3" ht="12.75">
      <c r="A10" s="1" t="s">
        <v>10</v>
      </c>
      <c r="B10" s="11">
        <v>0</v>
      </c>
      <c r="C10" s="77" t="s">
        <v>148</v>
      </c>
    </row>
    <row r="11" spans="1:3" ht="12.75">
      <c r="A11" s="1" t="s">
        <v>12</v>
      </c>
      <c r="B11" s="11">
        <v>51.7</v>
      </c>
      <c r="C11" s="75"/>
    </row>
    <row r="12" spans="1:3" ht="12.75">
      <c r="A12" s="1" t="s">
        <v>11</v>
      </c>
      <c r="B12" s="11">
        <v>6.7</v>
      </c>
      <c r="C12" s="75"/>
    </row>
    <row r="13" spans="1:3" ht="12.75">
      <c r="A13" s="1" t="s">
        <v>13</v>
      </c>
      <c r="B13" s="11">
        <v>16.06</v>
      </c>
      <c r="C13" s="75"/>
    </row>
    <row r="14" spans="1:3" ht="12.75">
      <c r="A14" s="1" t="s">
        <v>14</v>
      </c>
      <c r="B14" s="11">
        <v>18.82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9.5</v>
      </c>
      <c r="C16" s="75"/>
    </row>
    <row r="17" spans="1:3" ht="12.75">
      <c r="A17" s="1" t="s">
        <v>17</v>
      </c>
      <c r="B17" s="12">
        <v>6.71</v>
      </c>
      <c r="C17" s="75"/>
    </row>
    <row r="18" spans="1:3" ht="12.75">
      <c r="A18" t="s">
        <v>2</v>
      </c>
      <c r="B18" s="2">
        <f>SUM(B7:B17)</f>
        <v>174.44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9.03</v>
      </c>
      <c r="C21" s="75"/>
    </row>
    <row r="22" spans="1:3" ht="12.75">
      <c r="A22" s="1" t="s">
        <v>19</v>
      </c>
      <c r="B22" s="7">
        <v>22.44</v>
      </c>
      <c r="C22" s="75"/>
    </row>
    <row r="23" spans="1:3" ht="12.75">
      <c r="A23" s="1" t="s">
        <v>20</v>
      </c>
      <c r="B23" s="7">
        <v>10.86</v>
      </c>
      <c r="C23" s="75"/>
    </row>
    <row r="24" spans="1:3" ht="12.75">
      <c r="A24" s="1" t="s">
        <v>21</v>
      </c>
      <c r="B24" s="8">
        <v>40</v>
      </c>
      <c r="C24" s="75"/>
    </row>
    <row r="25" spans="1:3" ht="12.75">
      <c r="A25" t="s">
        <v>4</v>
      </c>
      <c r="B25" s="2">
        <f>SUM(B21:B24)</f>
        <v>82.33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256.77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29.879999999999995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4.984</v>
      </c>
      <c r="C32" s="75"/>
    </row>
    <row r="33" spans="1:3" ht="12.75">
      <c r="A33" t="s">
        <v>23</v>
      </c>
      <c r="B33" s="2">
        <f>B25/B2</f>
        <v>2.3522857142857143</v>
      </c>
      <c r="C33" s="75"/>
    </row>
    <row r="34" spans="1:3" ht="12.75">
      <c r="A34" t="s">
        <v>26</v>
      </c>
      <c r="B34" s="2">
        <f>B27/B2</f>
        <v>7.336285714285713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8" t="s">
        <v>30</v>
      </c>
    </row>
    <row r="2" spans="1:3" ht="12.75">
      <c r="A2" t="s">
        <v>28</v>
      </c>
      <c r="B2" s="9">
        <v>50</v>
      </c>
      <c r="C2" s="75"/>
    </row>
    <row r="3" spans="1:3" ht="12.75">
      <c r="A3" t="s">
        <v>132</v>
      </c>
      <c r="B3" s="10">
        <v>5.32</v>
      </c>
      <c r="C3" s="77" t="s">
        <v>159</v>
      </c>
    </row>
    <row r="4" spans="1:3" ht="12.75">
      <c r="A4" t="s">
        <v>27</v>
      </c>
      <c r="B4">
        <f>B2*B3</f>
        <v>266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16.2</v>
      </c>
      <c r="C7" s="75"/>
    </row>
    <row r="8" spans="1:3" ht="12.75">
      <c r="A8" s="1" t="s">
        <v>9</v>
      </c>
      <c r="B8" s="11">
        <v>27.9</v>
      </c>
      <c r="C8" s="75"/>
    </row>
    <row r="9" spans="1:3" ht="12.75">
      <c r="A9" s="1" t="s">
        <v>24</v>
      </c>
      <c r="B9" s="11">
        <v>6.5</v>
      </c>
      <c r="C9" s="77" t="s">
        <v>125</v>
      </c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43.6</v>
      </c>
      <c r="C11" s="75"/>
    </row>
    <row r="12" spans="1:3" ht="12.75">
      <c r="A12" s="1" t="s">
        <v>11</v>
      </c>
      <c r="B12" s="11">
        <v>5.5</v>
      </c>
      <c r="C12" s="75"/>
    </row>
    <row r="13" spans="1:3" ht="12.75">
      <c r="A13" s="1" t="s">
        <v>13</v>
      </c>
      <c r="B13" s="11">
        <v>17.24</v>
      </c>
      <c r="C13" s="75"/>
    </row>
    <row r="14" spans="1:3" ht="12.75">
      <c r="A14" s="1" t="s">
        <v>14</v>
      </c>
      <c r="B14" s="11">
        <v>19.3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9.5</v>
      </c>
      <c r="C16" s="75"/>
    </row>
    <row r="17" spans="1:3" ht="12.75">
      <c r="A17" s="1" t="s">
        <v>17</v>
      </c>
      <c r="B17" s="12">
        <v>5.83</v>
      </c>
      <c r="C17" s="75"/>
    </row>
    <row r="18" spans="1:3" ht="12.75">
      <c r="A18" t="s">
        <v>2</v>
      </c>
      <c r="B18" s="2">
        <f>SUM(B7:B17)</f>
        <v>151.57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9.33</v>
      </c>
      <c r="C21" s="75"/>
    </row>
    <row r="22" spans="1:3" ht="12.75">
      <c r="A22" s="1" t="s">
        <v>19</v>
      </c>
      <c r="B22" s="7">
        <v>23.43</v>
      </c>
      <c r="C22" s="75"/>
    </row>
    <row r="23" spans="1:3" ht="12.75">
      <c r="A23" s="1" t="s">
        <v>20</v>
      </c>
      <c r="B23" s="7">
        <v>11.29</v>
      </c>
      <c r="C23" s="75"/>
    </row>
    <row r="24" spans="1:3" ht="12.75">
      <c r="A24" s="1" t="s">
        <v>21</v>
      </c>
      <c r="B24" s="8">
        <v>40</v>
      </c>
      <c r="C24" s="75"/>
    </row>
    <row r="25" spans="1:3" ht="12.75">
      <c r="A25" t="s">
        <v>4</v>
      </c>
      <c r="B25" s="2">
        <f>SUM(B21:B24)</f>
        <v>84.05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235.62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30.379999999999995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3.0313999999999997</v>
      </c>
      <c r="C32" s="75"/>
    </row>
    <row r="33" spans="1:3" ht="12.75">
      <c r="A33" t="s">
        <v>23</v>
      </c>
      <c r="B33" s="2">
        <f>B25/B2</f>
        <v>1.681</v>
      </c>
      <c r="C33" s="75"/>
    </row>
    <row r="34" spans="1:3" ht="12.75">
      <c r="A34" t="s">
        <v>26</v>
      </c>
      <c r="B34" s="2">
        <f>B27/B2</f>
        <v>4.7124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8" t="s">
        <v>30</v>
      </c>
    </row>
    <row r="2" spans="1:3" ht="12.75">
      <c r="A2" t="s">
        <v>28</v>
      </c>
      <c r="B2" s="9">
        <v>74</v>
      </c>
      <c r="C2" s="75"/>
    </row>
    <row r="3" spans="1:3" ht="12.75">
      <c r="A3" t="s">
        <v>132</v>
      </c>
      <c r="B3" s="12">
        <v>4.4</v>
      </c>
      <c r="C3" s="75"/>
    </row>
    <row r="4" spans="1:3" ht="12.75">
      <c r="A4" t="s">
        <v>27</v>
      </c>
      <c r="B4" s="2">
        <f>B2*B3</f>
        <v>325.6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69</v>
      </c>
      <c r="C7" s="75"/>
    </row>
    <row r="8" spans="1:3" ht="12.75">
      <c r="A8" s="1" t="s">
        <v>9</v>
      </c>
      <c r="B8" s="11">
        <v>23.6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56.92</v>
      </c>
      <c r="C11" s="75"/>
    </row>
    <row r="12" spans="1:3" ht="12.75">
      <c r="A12" s="1" t="s">
        <v>11</v>
      </c>
      <c r="B12" s="11">
        <v>10.5</v>
      </c>
      <c r="C12" s="77"/>
    </row>
    <row r="13" spans="1:3" ht="12.75">
      <c r="A13" s="1" t="s">
        <v>13</v>
      </c>
      <c r="B13" s="11">
        <v>21.47</v>
      </c>
      <c r="C13" s="75"/>
    </row>
    <row r="14" spans="1:3" ht="12.75">
      <c r="A14" s="1" t="s">
        <v>14</v>
      </c>
      <c r="B14" s="11">
        <v>22.81</v>
      </c>
      <c r="C14" s="75"/>
    </row>
    <row r="15" spans="1:3" ht="12.75">
      <c r="A15" s="1" t="s">
        <v>15</v>
      </c>
      <c r="B15" s="11">
        <v>14.8</v>
      </c>
      <c r="C15" s="75"/>
    </row>
    <row r="16" spans="1:3" ht="12.75">
      <c r="A16" s="1" t="s">
        <v>16</v>
      </c>
      <c r="B16" s="11">
        <v>9.5</v>
      </c>
      <c r="C16" s="75"/>
    </row>
    <row r="17" spans="1:3" ht="12.75">
      <c r="A17" s="1" t="s">
        <v>17</v>
      </c>
      <c r="B17" s="12">
        <v>9.14</v>
      </c>
      <c r="C17" s="75"/>
    </row>
    <row r="18" spans="1:3" ht="12.75">
      <c r="A18" t="s">
        <v>2</v>
      </c>
      <c r="B18" s="2">
        <f>SUM(B7:B17)</f>
        <v>237.74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11.43</v>
      </c>
      <c r="C21" s="75"/>
    </row>
    <row r="22" spans="1:3" ht="12.75">
      <c r="A22" s="1" t="s">
        <v>19</v>
      </c>
      <c r="B22" s="7">
        <v>35.18</v>
      </c>
      <c r="C22" s="75"/>
    </row>
    <row r="23" spans="1:3" ht="12.75">
      <c r="A23" s="1" t="s">
        <v>20</v>
      </c>
      <c r="B23" s="7">
        <v>16.89</v>
      </c>
      <c r="C23" s="75"/>
    </row>
    <row r="24" spans="1:3" ht="12.75">
      <c r="A24" s="1" t="s">
        <v>21</v>
      </c>
      <c r="B24" s="8">
        <v>40</v>
      </c>
      <c r="C24" s="75"/>
    </row>
    <row r="25" spans="1:3" ht="12.75">
      <c r="A25" t="s">
        <v>4</v>
      </c>
      <c r="B25" s="2">
        <f>SUM(B21:B24)</f>
        <v>103.5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341.24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-15.639999999999986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3.212702702702703</v>
      </c>
      <c r="C32" s="75"/>
    </row>
    <row r="33" spans="1:3" ht="12.75">
      <c r="A33" t="s">
        <v>23</v>
      </c>
      <c r="B33" s="2">
        <f>B25/B2</f>
        <v>1.3986486486486487</v>
      </c>
      <c r="C33" s="75"/>
    </row>
    <row r="34" spans="1:3" ht="12.75">
      <c r="A34" t="s">
        <v>26</v>
      </c>
      <c r="B34" s="2">
        <f>B27/B2</f>
        <v>4.6113513513513515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137</v>
      </c>
      <c r="B1" s="22" t="s">
        <v>0</v>
      </c>
      <c r="C1" s="79" t="s">
        <v>30</v>
      </c>
    </row>
    <row r="2" spans="1:3" ht="12.75">
      <c r="A2" t="s">
        <v>28</v>
      </c>
      <c r="B2" s="9">
        <v>27</v>
      </c>
      <c r="C2" s="75"/>
    </row>
    <row r="3" spans="1:3" ht="12.75">
      <c r="A3" t="s">
        <v>132</v>
      </c>
      <c r="B3" s="12">
        <v>10.85</v>
      </c>
      <c r="C3" s="75"/>
    </row>
    <row r="4" spans="1:3" ht="12.75">
      <c r="A4" t="s">
        <v>27</v>
      </c>
      <c r="B4" s="2">
        <f>B2*B3</f>
        <v>292.95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62.4</v>
      </c>
      <c r="C7" s="77" t="s">
        <v>140</v>
      </c>
    </row>
    <row r="8" spans="1:3" ht="12.75">
      <c r="A8" s="1" t="s">
        <v>9</v>
      </c>
      <c r="B8" s="11">
        <v>14.7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3.39</v>
      </c>
      <c r="C11" s="75"/>
    </row>
    <row r="12" spans="1:3" ht="12.75">
      <c r="A12" s="1" t="s">
        <v>11</v>
      </c>
      <c r="B12" s="11">
        <v>6.2</v>
      </c>
      <c r="C12" s="77" t="s">
        <v>154</v>
      </c>
    </row>
    <row r="13" spans="1:3" ht="12.75">
      <c r="A13" s="1" t="s">
        <v>13</v>
      </c>
      <c r="B13" s="11">
        <v>16.35</v>
      </c>
      <c r="C13" s="75"/>
    </row>
    <row r="14" spans="1:3" ht="12.75">
      <c r="A14" s="1" t="s">
        <v>14</v>
      </c>
      <c r="B14" s="11">
        <v>19.35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5.5</v>
      </c>
      <c r="C16" s="75"/>
    </row>
    <row r="17" spans="1:3" ht="12.75">
      <c r="A17" s="1" t="s">
        <v>17</v>
      </c>
      <c r="B17" s="12">
        <v>5.12</v>
      </c>
      <c r="C17" s="75"/>
    </row>
    <row r="18" spans="1:3" ht="12.75">
      <c r="A18" t="s">
        <v>2</v>
      </c>
      <c r="B18" s="2">
        <f>SUM(B7:B17)</f>
        <v>133.01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9.24</v>
      </c>
      <c r="C21" s="75"/>
    </row>
    <row r="22" spans="1:3" ht="12.75">
      <c r="A22" s="1" t="s">
        <v>19</v>
      </c>
      <c r="B22" s="7">
        <v>23.97</v>
      </c>
      <c r="C22" s="75"/>
    </row>
    <row r="23" spans="1:3" ht="12.75">
      <c r="A23" s="1" t="s">
        <v>20</v>
      </c>
      <c r="B23" s="7">
        <v>11.72</v>
      </c>
      <c r="C23" s="75"/>
    </row>
    <row r="24" spans="1:3" ht="12.75">
      <c r="A24" s="1" t="s">
        <v>21</v>
      </c>
      <c r="B24" s="8">
        <v>40</v>
      </c>
      <c r="C24" s="75"/>
    </row>
    <row r="25" spans="1:3" ht="12.75">
      <c r="A25" t="s">
        <v>4</v>
      </c>
      <c r="B25" s="2">
        <f>SUM(B21:B24)</f>
        <v>84.93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217.94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75.00999999999999</v>
      </c>
      <c r="C29" s="75"/>
    </row>
    <row r="30" spans="2:3" ht="12.75">
      <c r="B30" s="2"/>
      <c r="C30" s="75"/>
    </row>
    <row r="31" spans="1:3" ht="12.75">
      <c r="A31" t="s">
        <v>6</v>
      </c>
      <c r="B31" s="80" t="s">
        <v>7</v>
      </c>
      <c r="C31" s="75"/>
    </row>
    <row r="32" spans="1:3" ht="12.75">
      <c r="A32" s="1" t="s">
        <v>22</v>
      </c>
      <c r="B32" s="2">
        <f>B18/B2</f>
        <v>4.926296296296296</v>
      </c>
      <c r="C32" s="75"/>
    </row>
    <row r="33" spans="1:3" ht="12.75">
      <c r="A33" t="s">
        <v>23</v>
      </c>
      <c r="B33" s="2">
        <f>B25/B2</f>
        <v>3.1455555555555557</v>
      </c>
      <c r="C33" s="75"/>
    </row>
    <row r="34" spans="1:3" ht="12.75">
      <c r="A34" t="s">
        <v>26</v>
      </c>
      <c r="B34" s="2">
        <f>B27/B2</f>
        <v>8.071851851851852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9" t="s">
        <v>30</v>
      </c>
    </row>
    <row r="2" spans="1:3" ht="12.75">
      <c r="A2" t="s">
        <v>28</v>
      </c>
      <c r="B2" s="9">
        <v>1600</v>
      </c>
      <c r="C2" s="75"/>
    </row>
    <row r="3" spans="1:3" ht="12.75">
      <c r="A3" t="s">
        <v>132</v>
      </c>
      <c r="B3" s="24">
        <v>0.198</v>
      </c>
      <c r="C3" s="75"/>
    </row>
    <row r="4" spans="1:3" ht="12.75">
      <c r="A4" t="s">
        <v>27</v>
      </c>
      <c r="B4" s="2">
        <f>B2*B3</f>
        <v>316.8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35.91</v>
      </c>
      <c r="C7" s="77"/>
    </row>
    <row r="8" spans="1:3" ht="12.75">
      <c r="A8" s="1" t="s">
        <v>9</v>
      </c>
      <c r="B8" s="11">
        <v>37.2</v>
      </c>
      <c r="C8" s="75"/>
    </row>
    <row r="9" spans="1:3" ht="12.75">
      <c r="A9" s="1" t="s">
        <v>24</v>
      </c>
      <c r="B9" s="11">
        <v>0</v>
      </c>
      <c r="C9" s="75" t="s">
        <v>133</v>
      </c>
    </row>
    <row r="10" spans="1:3" ht="12.75">
      <c r="A10" s="1" t="s">
        <v>10</v>
      </c>
      <c r="B10" s="11">
        <v>5</v>
      </c>
      <c r="C10" s="77" t="s">
        <v>129</v>
      </c>
    </row>
    <row r="11" spans="1:3" ht="12.75">
      <c r="A11" s="1" t="s">
        <v>12</v>
      </c>
      <c r="B11" s="11">
        <v>46.37</v>
      </c>
      <c r="C11" s="75"/>
    </row>
    <row r="12" spans="1:3" ht="12.75">
      <c r="A12" s="1" t="s">
        <v>11</v>
      </c>
      <c r="B12" s="11">
        <v>7.5</v>
      </c>
      <c r="C12" s="75"/>
    </row>
    <row r="13" spans="1:3" ht="12.75">
      <c r="A13" s="1" t="s">
        <v>13</v>
      </c>
      <c r="B13" s="11">
        <v>17.97</v>
      </c>
      <c r="C13" s="75"/>
    </row>
    <row r="14" spans="1:3" ht="12.75">
      <c r="A14" s="1" t="s">
        <v>14</v>
      </c>
      <c r="B14" s="11">
        <v>20.42</v>
      </c>
      <c r="C14" s="75"/>
    </row>
    <row r="15" spans="1:3" ht="12.75">
      <c r="A15" s="1" t="s">
        <v>15</v>
      </c>
      <c r="B15" s="11">
        <v>6.4</v>
      </c>
      <c r="C15" s="75"/>
    </row>
    <row r="16" spans="1:3" ht="12.75">
      <c r="A16" s="1" t="s">
        <v>16</v>
      </c>
      <c r="B16" s="11">
        <v>19</v>
      </c>
      <c r="C16" s="75"/>
    </row>
    <row r="17" spans="1:3" ht="12.75">
      <c r="A17" s="1" t="s">
        <v>17</v>
      </c>
      <c r="B17" s="12">
        <v>7.83</v>
      </c>
      <c r="C17" s="75"/>
    </row>
    <row r="18" spans="1:3" ht="12.75">
      <c r="A18" t="s">
        <v>2</v>
      </c>
      <c r="B18" s="2">
        <f>SUM(B7:B17)</f>
        <v>203.60000000000002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9.91</v>
      </c>
      <c r="C21" s="75"/>
    </row>
    <row r="22" spans="1:3" ht="12.75">
      <c r="A22" s="1" t="s">
        <v>19</v>
      </c>
      <c r="B22" s="7">
        <v>26.33</v>
      </c>
      <c r="C22" s="75"/>
    </row>
    <row r="23" spans="1:3" ht="12.75">
      <c r="A23" s="1" t="s">
        <v>20</v>
      </c>
      <c r="B23" s="7">
        <v>12.99</v>
      </c>
      <c r="C23" s="75"/>
    </row>
    <row r="24" spans="1:3" ht="12.75">
      <c r="A24" s="1" t="s">
        <v>21</v>
      </c>
      <c r="B24" s="8">
        <v>40</v>
      </c>
      <c r="C24" s="75"/>
    </row>
    <row r="25" spans="1:3" ht="12.75">
      <c r="A25" t="s">
        <v>4</v>
      </c>
      <c r="B25" s="2">
        <f>SUM(B21:B24)</f>
        <v>89.22999999999999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292.83000000000004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23.96999999999997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0.12725</v>
      </c>
      <c r="C32" s="75"/>
    </row>
    <row r="33" spans="1:3" ht="12.75">
      <c r="A33" t="s">
        <v>23</v>
      </c>
      <c r="B33" s="13">
        <f>B25/B2</f>
        <v>0.05576874999999999</v>
      </c>
      <c r="C33" s="75"/>
    </row>
    <row r="34" spans="1:3" ht="12.75">
      <c r="A34" t="s">
        <v>26</v>
      </c>
      <c r="B34" s="13">
        <f>B27/B2</f>
        <v>0.18301875000000004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81</v>
      </c>
      <c r="B1" s="22" t="s">
        <v>0</v>
      </c>
      <c r="C1" s="78" t="s">
        <v>30</v>
      </c>
    </row>
    <row r="2" spans="1:3" ht="12.75">
      <c r="A2" t="s">
        <v>28</v>
      </c>
      <c r="B2" s="9">
        <v>1660</v>
      </c>
      <c r="C2" s="75"/>
    </row>
    <row r="3" spans="1:3" ht="12.75">
      <c r="A3" t="s">
        <v>132</v>
      </c>
      <c r="B3" s="24">
        <v>0.306</v>
      </c>
      <c r="C3" s="75"/>
    </row>
    <row r="4" spans="1:3" ht="12.75">
      <c r="A4" t="s">
        <v>27</v>
      </c>
      <c r="B4" s="2">
        <f>B2*B3</f>
        <v>507.96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54.36</v>
      </c>
      <c r="C7" s="77"/>
    </row>
    <row r="8" spans="1:3" ht="12.75">
      <c r="A8" s="1" t="s">
        <v>9</v>
      </c>
      <c r="B8" s="11">
        <v>40.2</v>
      </c>
      <c r="C8" s="75"/>
    </row>
    <row r="9" spans="1:3" ht="12.75">
      <c r="A9" s="1" t="s">
        <v>24</v>
      </c>
      <c r="B9" s="11">
        <v>0</v>
      </c>
      <c r="C9" s="75" t="s">
        <v>133</v>
      </c>
    </row>
    <row r="10" spans="1:3" ht="12.75">
      <c r="A10" s="1" t="s">
        <v>10</v>
      </c>
      <c r="B10" s="11">
        <v>10</v>
      </c>
      <c r="C10" s="77" t="s">
        <v>130</v>
      </c>
    </row>
    <row r="11" spans="1:3" ht="12.75">
      <c r="A11" s="1" t="s">
        <v>12</v>
      </c>
      <c r="B11" s="11">
        <v>48.78</v>
      </c>
      <c r="C11" s="75"/>
    </row>
    <row r="12" spans="1:3" ht="12.75">
      <c r="A12" s="1" t="s">
        <v>11</v>
      </c>
      <c r="B12" s="11">
        <v>17</v>
      </c>
      <c r="C12" s="75"/>
    </row>
    <row r="13" spans="1:3" ht="12.75">
      <c r="A13" s="1" t="s">
        <v>13</v>
      </c>
      <c r="B13" s="11">
        <v>18.12</v>
      </c>
      <c r="C13" s="75"/>
    </row>
    <row r="14" spans="1:3" ht="12.75">
      <c r="A14" s="1" t="s">
        <v>14</v>
      </c>
      <c r="B14" s="11">
        <v>20.48</v>
      </c>
      <c r="C14" s="75"/>
    </row>
    <row r="15" spans="1:3" ht="12.75">
      <c r="A15" s="1" t="s">
        <v>15</v>
      </c>
      <c r="B15" s="11">
        <v>6.64</v>
      </c>
      <c r="C15" s="75"/>
    </row>
    <row r="16" spans="1:3" ht="12.75">
      <c r="A16" s="1" t="s">
        <v>16</v>
      </c>
      <c r="B16" s="11">
        <v>28.5</v>
      </c>
      <c r="C16" s="75"/>
    </row>
    <row r="17" spans="1:3" ht="12.75">
      <c r="A17" s="1" t="s">
        <v>17</v>
      </c>
      <c r="B17" s="12">
        <v>9.76</v>
      </c>
      <c r="C17" s="75"/>
    </row>
    <row r="18" spans="1:3" ht="12.75">
      <c r="A18" t="s">
        <v>2</v>
      </c>
      <c r="B18" s="2">
        <f>SUM(B7:B17)</f>
        <v>253.83999999999997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9.94</v>
      </c>
      <c r="C21" s="75"/>
    </row>
    <row r="22" spans="1:3" ht="12.75">
      <c r="A22" s="1" t="s">
        <v>19</v>
      </c>
      <c r="B22" s="7">
        <v>26.46</v>
      </c>
      <c r="C22" s="75"/>
    </row>
    <row r="23" spans="1:3" ht="12.75">
      <c r="A23" s="1" t="s">
        <v>20</v>
      </c>
      <c r="B23" s="7">
        <v>13.04</v>
      </c>
      <c r="C23" s="75"/>
    </row>
    <row r="24" spans="1:3" ht="12.75">
      <c r="A24" s="1" t="s">
        <v>21</v>
      </c>
      <c r="B24" s="8">
        <v>40</v>
      </c>
      <c r="C24" s="75"/>
    </row>
    <row r="25" spans="1:3" ht="12.75">
      <c r="A25" t="s">
        <v>4</v>
      </c>
      <c r="B25" s="2">
        <f>SUM(B21:B24)</f>
        <v>89.44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343.28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164.68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0.15291566265060239</v>
      </c>
      <c r="C32" s="75"/>
    </row>
    <row r="33" spans="1:3" ht="12.75">
      <c r="A33" t="s">
        <v>23</v>
      </c>
      <c r="B33" s="13">
        <f>B25/B2</f>
        <v>0.053879518072289155</v>
      </c>
      <c r="C33" s="75"/>
    </row>
    <row r="34" spans="1:3" ht="12.75">
      <c r="A34" t="s">
        <v>26</v>
      </c>
      <c r="B34" s="13">
        <f>B27/B2</f>
        <v>0.20679518072289155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Haakenson, Paulann</cp:lastModifiedBy>
  <cp:lastPrinted>2009-12-11T23:15:57Z</cp:lastPrinted>
  <dcterms:created xsi:type="dcterms:W3CDTF">2005-01-10T15:34:54Z</dcterms:created>
  <dcterms:modified xsi:type="dcterms:W3CDTF">2024-02-02T19:06:16Z</dcterms:modified>
  <cp:category/>
  <cp:version/>
  <cp:contentType/>
  <cp:contentStatus/>
</cp:coreProperties>
</file>