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Stuff\NDSU current\"/>
    </mc:Choice>
  </mc:AlternateContent>
  <xr:revisionPtr revIDLastSave="0" documentId="13_ncr:1_{1DC5016B-4A2E-418B-9F52-5CACFBB1D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tr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2" i="1"/>
  <c r="K21" i="1"/>
  <c r="K22" i="1"/>
  <c r="K20" i="1"/>
  <c r="E20" i="1"/>
  <c r="E23" i="1" l="1"/>
  <c r="K23" i="1"/>
  <c r="D29" i="1" l="1"/>
  <c r="D26" i="1"/>
  <c r="F26" i="1"/>
  <c r="H29" i="1"/>
</calcChain>
</file>

<file path=xl/sharedStrings.xml><?xml version="1.0" encoding="utf-8"?>
<sst xmlns="http://schemas.openxmlformats.org/spreadsheetml/2006/main" count="48" uniqueCount="33">
  <si>
    <t>Price of urea (46-0-0)</t>
  </si>
  <si>
    <t>$/ton</t>
  </si>
  <si>
    <t>lb/acre</t>
  </si>
  <si>
    <t>$/acre</t>
  </si>
  <si>
    <t>Price of anhydrous ammonia (82-0-0)</t>
  </si>
  <si>
    <t>RESULTS</t>
  </si>
  <si>
    <t>Cost of product</t>
  </si>
  <si>
    <t>Cost of application</t>
  </si>
  <si>
    <t>Total cost</t>
  </si>
  <si>
    <t>UREA</t>
  </si>
  <si>
    <t>ANHYDROUS</t>
  </si>
  <si>
    <t>Product applied</t>
  </si>
  <si>
    <t>INPUTS</t>
  </si>
  <si>
    <t>per ton to be equal cost</t>
  </si>
  <si>
    <t xml:space="preserve">has a </t>
  </si>
  <si>
    <t>per acre cost advantage</t>
  </si>
  <si>
    <t xml:space="preserve">   must decrease by </t>
  </si>
  <si>
    <t>Anhydrous application cost *</t>
  </si>
  <si>
    <t>Urea application cost *</t>
  </si>
  <si>
    <t>Actual nitrogen to be applied</t>
  </si>
  <si>
    <t>Enter actual pounds per acre needed</t>
  </si>
  <si>
    <t>for yield goal after any soil nitrogen credit</t>
  </si>
  <si>
    <t>-----------------------------------------------------------------------------------------------------------------------------------------</t>
  </si>
  <si>
    <t>* Enter custom rate or full costs of own application, this would include tender transport costs and labor</t>
  </si>
  <si>
    <t xml:space="preserve">Other considerations: soil moisture loss from tillage, volatilization of nitrogen, application methods, </t>
  </si>
  <si>
    <t>band or broadcast application choice, timeliness of application</t>
  </si>
  <si>
    <t>NITROGEN FERTILIZER DECISION TOOL</t>
  </si>
  <si>
    <t>*** NDSU and its entities makes no warranties, either expressed or implied, concerning this program. ***</t>
  </si>
  <si>
    <t xml:space="preserve"> Average custom application rate for anhydrous ammonia application with chisel $18.00/acre **</t>
  </si>
  <si>
    <t xml:space="preserve"> Average custom application rate for anhydrous ammonia application with knife $16.33/acre **</t>
  </si>
  <si>
    <t xml:space="preserve"> Average custom application rate for urea spreading (broadcast) $9.22/acre **</t>
  </si>
  <si>
    <t>** North Dakota Agricultural Statistics Service, USDA, 2024 Custom Rates Survey</t>
  </si>
  <si>
    <t>by Ron Haugen,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</si>
</sst>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2" fontId="0" fillId="0" borderId="0" xfId="0" applyNumberFormat="1" applyFill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4" borderId="1" xfId="0" applyNumberFormat="1" applyFill="1" applyBorder="1"/>
    <xf numFmtId="0" fontId="1" fillId="0" borderId="0" xfId="0" applyFont="1"/>
    <xf numFmtId="0" fontId="2" fillId="0" borderId="0" xfId="0" applyFont="1"/>
    <xf numFmtId="0" fontId="0" fillId="0" borderId="0" xfId="0" quotePrefix="1"/>
    <xf numFmtId="2" fontId="0" fillId="0" borderId="0" xfId="0" applyNumberFormat="1" applyFill="1" applyBorder="1" applyProtection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17318</xdr:colOff>
      <xdr:row>3</xdr:row>
      <xdr:rowOff>86591</xdr:rowOff>
    </xdr:from>
    <xdr:to>
      <xdr:col>11</xdr:col>
      <xdr:colOff>138545</xdr:colOff>
      <xdr:row>7</xdr:row>
      <xdr:rowOff>44034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3ACEEF-9BF1-4B42-9794-E4A673AD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1727" y="640773"/>
          <a:ext cx="1524000" cy="615534"/>
        </a:xfrm>
        <a:prstGeom prst="rect">
          <a:avLst/>
        </a:prstGeom>
      </xdr:spPr>
    </xdr:pic>
    <xdr:clientData/>
  </xdr:twoCellAnchor>
  <xdr:twoCellAnchor editAs="oneCell">
    <xdr:from>
      <xdr:col>8</xdr:col>
      <xdr:colOff>17319</xdr:colOff>
      <xdr:row>0</xdr:row>
      <xdr:rowOff>129885</xdr:rowOff>
    </xdr:from>
    <xdr:to>
      <xdr:col>11</xdr:col>
      <xdr:colOff>139089</xdr:colOff>
      <xdr:row>2</xdr:row>
      <xdr:rowOff>129885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F8FCCE6-A673-486B-AE1B-CF21B76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1728" y="129885"/>
          <a:ext cx="1524543" cy="389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zoomScale="110" workbookViewId="0">
      <selection activeCell="E6" sqref="E6"/>
    </sheetView>
  </sheetViews>
  <sheetFormatPr defaultRowHeight="12.75" x14ac:dyDescent="0.2"/>
  <cols>
    <col min="1" max="1" width="4.28515625" customWidth="1"/>
    <col min="4" max="4" width="10.140625" customWidth="1"/>
    <col min="5" max="5" width="9.42578125" customWidth="1"/>
    <col min="6" max="6" width="6.7109375" customWidth="1"/>
    <col min="7" max="7" width="2.85546875" customWidth="1"/>
    <col min="8" max="8" width="9.85546875" bestFit="1" customWidth="1"/>
    <col min="10" max="10" width="2.42578125" customWidth="1"/>
    <col min="11" max="11" width="9.42578125" customWidth="1"/>
    <col min="12" max="12" width="6.7109375" customWidth="1"/>
  </cols>
  <sheetData>
    <row r="1" spans="1:14" ht="18" x14ac:dyDescent="0.25">
      <c r="A1" s="17" t="s">
        <v>26</v>
      </c>
      <c r="B1" s="1"/>
      <c r="C1" s="1"/>
    </row>
    <row r="2" spans="1:14" x14ac:dyDescent="0.2">
      <c r="A2" s="13" t="s">
        <v>32</v>
      </c>
    </row>
    <row r="4" spans="1:14" x14ac:dyDescent="0.2">
      <c r="A4" t="s">
        <v>12</v>
      </c>
    </row>
    <row r="6" spans="1:14" x14ac:dyDescent="0.2">
      <c r="A6" t="s">
        <v>19</v>
      </c>
      <c r="E6" s="10">
        <v>100</v>
      </c>
      <c r="F6" t="s">
        <v>2</v>
      </c>
      <c r="I6" s="14"/>
      <c r="J6" s="14"/>
      <c r="K6" s="14"/>
      <c r="L6" s="14"/>
      <c r="M6" s="14"/>
      <c r="N6" s="14"/>
    </row>
    <row r="7" spans="1:14" x14ac:dyDescent="0.2">
      <c r="B7" s="14" t="s">
        <v>20</v>
      </c>
      <c r="C7" s="14"/>
      <c r="D7" s="14"/>
      <c r="E7" s="14"/>
      <c r="F7" s="14"/>
      <c r="G7" s="14"/>
      <c r="H7" s="14"/>
      <c r="I7" s="14"/>
    </row>
    <row r="8" spans="1:14" x14ac:dyDescent="0.2">
      <c r="B8" s="14" t="s">
        <v>21</v>
      </c>
    </row>
    <row r="9" spans="1:14" x14ac:dyDescent="0.2">
      <c r="B9" s="14"/>
    </row>
    <row r="10" spans="1:14" x14ac:dyDescent="0.2">
      <c r="A10" t="s">
        <v>4</v>
      </c>
      <c r="E10" s="11">
        <v>800</v>
      </c>
      <c r="F10" t="s">
        <v>1</v>
      </c>
      <c r="H10" t="s">
        <v>0</v>
      </c>
      <c r="K10" s="11">
        <v>550</v>
      </c>
      <c r="L10" t="s">
        <v>1</v>
      </c>
    </row>
    <row r="13" spans="1:14" x14ac:dyDescent="0.2">
      <c r="A13" t="s">
        <v>17</v>
      </c>
      <c r="E13" s="11">
        <v>17</v>
      </c>
      <c r="F13" t="s">
        <v>3</v>
      </c>
      <c r="H13" t="s">
        <v>18</v>
      </c>
      <c r="K13" s="11">
        <v>9</v>
      </c>
      <c r="L13" t="s">
        <v>3</v>
      </c>
    </row>
    <row r="14" spans="1:14" x14ac:dyDescent="0.2">
      <c r="E14" s="16"/>
      <c r="K14" s="16"/>
    </row>
    <row r="15" spans="1:14" x14ac:dyDescent="0.2">
      <c r="A15" s="15" t="s">
        <v>22</v>
      </c>
    </row>
    <row r="16" spans="1:14" x14ac:dyDescent="0.2">
      <c r="N16" s="13"/>
    </row>
    <row r="17" spans="1:12" x14ac:dyDescent="0.2">
      <c r="A17" t="s">
        <v>5</v>
      </c>
    </row>
    <row r="19" spans="1:12" x14ac:dyDescent="0.2">
      <c r="B19" t="s">
        <v>10</v>
      </c>
      <c r="H19" t="s">
        <v>9</v>
      </c>
    </row>
    <row r="20" spans="1:12" x14ac:dyDescent="0.2">
      <c r="B20" t="s">
        <v>11</v>
      </c>
      <c r="E20" s="3">
        <f>ROUND((E6/0.82),0)</f>
        <v>122</v>
      </c>
      <c r="F20" t="s">
        <v>2</v>
      </c>
      <c r="H20" t="s">
        <v>11</v>
      </c>
      <c r="K20" s="3">
        <f>ROUND((E6/0.46),0)</f>
        <v>217</v>
      </c>
      <c r="L20" t="s">
        <v>2</v>
      </c>
    </row>
    <row r="21" spans="1:12" x14ac:dyDescent="0.2">
      <c r="B21" t="s">
        <v>6</v>
      </c>
      <c r="E21" s="2">
        <f>ROUND((E10/2000)*(E6/0.82),2)</f>
        <v>48.78</v>
      </c>
      <c r="F21" t="s">
        <v>3</v>
      </c>
      <c r="H21" t="s">
        <v>6</v>
      </c>
      <c r="K21" s="2">
        <f>ROUND((K10/2000)*(E6/0.46),2)</f>
        <v>59.78</v>
      </c>
      <c r="L21" t="s">
        <v>3</v>
      </c>
    </row>
    <row r="22" spans="1:12" x14ac:dyDescent="0.2">
      <c r="B22" t="s">
        <v>7</v>
      </c>
      <c r="E22" s="2">
        <f>E13</f>
        <v>17</v>
      </c>
      <c r="F22" t="s">
        <v>3</v>
      </c>
      <c r="H22" t="s">
        <v>7</v>
      </c>
      <c r="K22" s="2">
        <f>K13</f>
        <v>9</v>
      </c>
      <c r="L22" t="s">
        <v>3</v>
      </c>
    </row>
    <row r="23" spans="1:12" x14ac:dyDescent="0.2">
      <c r="B23" t="s">
        <v>8</v>
      </c>
      <c r="E23" s="12">
        <f>E21+E22</f>
        <v>65.78</v>
      </c>
      <c r="F23" t="s">
        <v>3</v>
      </c>
      <c r="H23" t="s">
        <v>8</v>
      </c>
      <c r="K23" s="12">
        <f>K21+K22</f>
        <v>68.78</v>
      </c>
      <c r="L23" t="s">
        <v>3</v>
      </c>
    </row>
    <row r="24" spans="1:12" x14ac:dyDescent="0.2">
      <c r="E24" s="6"/>
      <c r="F24" s="5"/>
      <c r="G24" s="5"/>
      <c r="H24" s="5"/>
      <c r="I24" s="5"/>
      <c r="J24" s="5"/>
      <c r="K24" s="6"/>
    </row>
    <row r="26" spans="1:12" x14ac:dyDescent="0.2">
      <c r="D26" s="7" t="str">
        <f>IF(E23&gt;K23,"Urea","Anhydrous")</f>
        <v>Anhydrous</v>
      </c>
      <c r="E26" s="9" t="s">
        <v>14</v>
      </c>
      <c r="F26" s="8">
        <f>ROUND(IF(E23&gt;K23,E23-K23,K23-E23),2)</f>
        <v>3</v>
      </c>
      <c r="G26" t="s">
        <v>15</v>
      </c>
    </row>
    <row r="29" spans="1:12" x14ac:dyDescent="0.2">
      <c r="D29" s="7" t="str">
        <f>IF(E23&lt;K23,"Urea","Anhydrous")</f>
        <v>Urea</v>
      </c>
      <c r="E29" t="s">
        <v>16</v>
      </c>
      <c r="G29" s="4"/>
      <c r="H29" s="8">
        <f>ROUND(IF(E23&lt;K23,(K23-E23)/K20*2000,(E23-K23)/E20*2000),2)</f>
        <v>27.65</v>
      </c>
      <c r="I29" t="s">
        <v>13</v>
      </c>
    </row>
    <row r="31" spans="1:12" x14ac:dyDescent="0.2">
      <c r="A31" s="15" t="s">
        <v>22</v>
      </c>
    </row>
    <row r="33" spans="1:11" x14ac:dyDescent="0.2">
      <c r="A33" t="s">
        <v>23</v>
      </c>
    </row>
    <row r="35" spans="1:11" x14ac:dyDescent="0.2">
      <c r="A35" t="s">
        <v>30</v>
      </c>
    </row>
    <row r="36" spans="1:11" ht="13.5" customHeight="1" x14ac:dyDescent="0.2">
      <c r="A36" t="s">
        <v>29</v>
      </c>
    </row>
    <row r="37" spans="1:11" ht="13.5" customHeight="1" x14ac:dyDescent="0.2">
      <c r="A37" t="s">
        <v>28</v>
      </c>
    </row>
    <row r="38" spans="1:11" ht="12.75" customHeight="1" x14ac:dyDescent="0.2">
      <c r="B38" s="14" t="s">
        <v>31</v>
      </c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2.75" customHeight="1" x14ac:dyDescent="0.2">
      <c r="A40" t="s">
        <v>24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2.75" customHeight="1" x14ac:dyDescent="0.2">
      <c r="B41" t="s">
        <v>25</v>
      </c>
      <c r="C41" s="14"/>
      <c r="D41" s="14"/>
      <c r="E41" s="14"/>
      <c r="F41" s="14"/>
      <c r="G41" s="14"/>
      <c r="H41" s="14"/>
      <c r="I41" s="14"/>
      <c r="J41" s="14"/>
      <c r="K41" s="14"/>
    </row>
    <row r="43" spans="1:11" x14ac:dyDescent="0.2">
      <c r="A43" s="13" t="s">
        <v>27</v>
      </c>
    </row>
  </sheetData>
  <sheetProtection sheet="1" objects="1" scenarios="1" selectLockedCells="1"/>
  <dataConsolidate/>
  <phoneticPr fontId="2" type="noConversion"/>
  <dataValidations count="2">
    <dataValidation type="whole" operator="greaterThanOrEqual" allowBlank="1" showErrorMessage="1" errorTitle="Numbers Only" error="Enter no text, or negative _x000a_numbers!" sqref="E14 K14" xr:uid="{00000000-0002-0000-0000-000000000000}">
      <formula1>0</formula1>
    </dataValidation>
    <dataValidation type="decimal" operator="greaterThanOrEqual" allowBlank="1" showErrorMessage="1" errorTitle="Numbers Only" error="Enter no text, or negative _x000a_numbers!" sqref="E10 E6 E13 K10 K13" xr:uid="{00000000-0002-0000-0000-000001000000}">
      <formula1>0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Nitrogen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ronald.haugen</dc:creator>
  <cp:lastModifiedBy>Haugen, Ronald</cp:lastModifiedBy>
  <cp:lastPrinted>2007-04-02T21:46:32Z</cp:lastPrinted>
  <dcterms:created xsi:type="dcterms:W3CDTF">2007-03-29T20:08:00Z</dcterms:created>
  <dcterms:modified xsi:type="dcterms:W3CDTF">2026-02-18T21:18:10Z</dcterms:modified>
</cp:coreProperties>
</file>