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ebd01.ad.ndsu.edu/shared/COE/ECE/Students/00 Curriculum/"/>
    </mc:Choice>
  </mc:AlternateContent>
  <xr:revisionPtr revIDLastSave="0" documentId="13_ncr:1_{7D373AEA-9216-482F-967B-DD34360B436E}" xr6:coauthVersionLast="47" xr6:coauthVersionMax="47" xr10:uidLastSave="{00000000-0000-0000-0000-000000000000}"/>
  <bookViews>
    <workbookView minimized="1" xWindow="0" yWindow="-220" windowWidth="8600" windowHeight="7110" xr2:uid="{00000000-000D-0000-FFFF-FFFF00000000}"/>
  </bookViews>
  <sheets>
    <sheet name="EE" sheetId="5" r:id="rId1"/>
    <sheet name="EE Tech Electives" sheetId="8" r:id="rId2"/>
  </sheets>
  <definedNames>
    <definedName name="_xlnm.Print_Area" localSheetId="0">EE!$A$1:$Q$70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5" l="1"/>
  <c r="O9" i="5" l="1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8" i="5"/>
  <c r="P8" i="5" s="1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6" i="5"/>
  <c r="G27" i="5"/>
  <c r="G28" i="5"/>
  <c r="G29" i="5"/>
  <c r="G30" i="5"/>
  <c r="G31" i="5"/>
  <c r="G8" i="5"/>
  <c r="P11" i="5" l="1"/>
  <c r="P10" i="5"/>
  <c r="E45" i="5" l="1"/>
  <c r="M32" i="5" l="1"/>
  <c r="E32" i="5"/>
  <c r="P31" i="5"/>
  <c r="H31" i="5"/>
  <c r="P30" i="5"/>
  <c r="H30" i="5"/>
  <c r="P29" i="5"/>
  <c r="H29" i="5"/>
  <c r="E43" i="5"/>
  <c r="H28" i="5"/>
  <c r="P27" i="5"/>
  <c r="H27" i="5"/>
  <c r="M26" i="5"/>
  <c r="E26" i="5"/>
  <c r="P25" i="5"/>
  <c r="P24" i="5"/>
  <c r="H24" i="5"/>
  <c r="P23" i="5"/>
  <c r="H23" i="5"/>
  <c r="P22" i="5"/>
  <c r="H22" i="5"/>
  <c r="P21" i="5"/>
  <c r="H21" i="5"/>
  <c r="M20" i="5"/>
  <c r="E20" i="5"/>
  <c r="P19" i="5"/>
  <c r="P18" i="5"/>
  <c r="H18" i="5"/>
  <c r="P17" i="5"/>
  <c r="P16" i="5"/>
  <c r="H16" i="5"/>
  <c r="M14" i="5"/>
  <c r="E14" i="5"/>
  <c r="H13" i="5"/>
  <c r="P12" i="5"/>
  <c r="H12" i="5"/>
  <c r="H11" i="5"/>
  <c r="H10" i="5"/>
  <c r="P9" i="5"/>
  <c r="H9" i="5"/>
  <c r="H8" i="5"/>
  <c r="G43" i="5" l="1"/>
  <c r="E44" i="5"/>
  <c r="P32" i="5"/>
  <c r="H15" i="5"/>
  <c r="H20" i="5" s="1"/>
  <c r="H14" i="5"/>
  <c r="P20" i="5"/>
  <c r="H26" i="5"/>
  <c r="P28" i="5"/>
  <c r="P14" i="5"/>
  <c r="P26" i="5"/>
  <c r="H32" i="5"/>
  <c r="H43" i="5" l="1"/>
  <c r="Z31" i="5" s="1"/>
  <c r="E46" i="5" s="1"/>
</calcChain>
</file>

<file path=xl/sharedStrings.xml><?xml version="1.0" encoding="utf-8"?>
<sst xmlns="http://schemas.openxmlformats.org/spreadsheetml/2006/main" count="294" uniqueCount="227">
  <si>
    <t>Student:</t>
  </si>
  <si>
    <t>Fall</t>
  </si>
  <si>
    <t>Course</t>
  </si>
  <si>
    <t>Crs</t>
  </si>
  <si>
    <t>Grade</t>
  </si>
  <si>
    <t>Gen Ed</t>
  </si>
  <si>
    <t>Spring</t>
  </si>
  <si>
    <t>General Chemistry I</t>
  </si>
  <si>
    <t>S</t>
  </si>
  <si>
    <t>ECE</t>
  </si>
  <si>
    <t>W</t>
  </si>
  <si>
    <t>College Composition II</t>
  </si>
  <si>
    <t>C</t>
  </si>
  <si>
    <t>Intro to Computing</t>
  </si>
  <si>
    <t>Basic Linear Algebra</t>
  </si>
  <si>
    <t>ENGL</t>
  </si>
  <si>
    <t>Calculus II</t>
  </si>
  <si>
    <t>Calculus I</t>
  </si>
  <si>
    <t>R</t>
  </si>
  <si>
    <t>PHYS</t>
  </si>
  <si>
    <t>COMM</t>
  </si>
  <si>
    <t>L</t>
  </si>
  <si>
    <t>Random Processes</t>
  </si>
  <si>
    <t>Design II (capstone)</t>
  </si>
  <si>
    <t>ENGR</t>
  </si>
  <si>
    <t>MATH</t>
  </si>
  <si>
    <t>ELECTRICAL ENGINEERING ~ NORTH DAKOTA STATE UNIVERSITY</t>
  </si>
  <si>
    <t>Extra Courses</t>
  </si>
  <si>
    <t>Required Credits to Graduate</t>
  </si>
  <si>
    <t>Total Credits Earned</t>
  </si>
  <si>
    <t>GPA</t>
  </si>
  <si>
    <t>CHEM</t>
  </si>
  <si>
    <t>Student ID#:</t>
  </si>
  <si>
    <t>D/G</t>
  </si>
  <si>
    <t>University Physics I</t>
  </si>
  <si>
    <t>Circuit Analysis I/Lab</t>
  </si>
  <si>
    <t>University Physics II</t>
  </si>
  <si>
    <t>Embedded Systems Lab</t>
  </si>
  <si>
    <t>Signals and Systems</t>
  </si>
  <si>
    <t>Science Lab</t>
  </si>
  <si>
    <t xml:space="preserve"> </t>
  </si>
  <si>
    <t>D</t>
  </si>
  <si>
    <t>F</t>
  </si>
  <si>
    <t>A/A</t>
  </si>
  <si>
    <t>A/B</t>
  </si>
  <si>
    <t>A/C</t>
  </si>
  <si>
    <t>B/A</t>
  </si>
  <si>
    <t>B/B</t>
  </si>
  <si>
    <t>B/C</t>
  </si>
  <si>
    <t>C/A</t>
  </si>
  <si>
    <t>C/B</t>
  </si>
  <si>
    <t>C/C</t>
  </si>
  <si>
    <t>ENGL*</t>
  </si>
  <si>
    <t>Curriculum Guide ~ FALL 2021</t>
  </si>
  <si>
    <r>
      <t xml:space="preserve">Freshman  </t>
    </r>
    <r>
      <rPr>
        <sz val="10"/>
        <rFont val="Calibri"/>
        <family val="2"/>
        <scheme val="minor"/>
      </rPr>
      <t>(&lt;27 crs)</t>
    </r>
  </si>
  <si>
    <r>
      <t xml:space="preserve">Sophomore  </t>
    </r>
    <r>
      <rPr>
        <sz val="10"/>
        <rFont val="Calibri"/>
        <family val="2"/>
        <scheme val="minor"/>
      </rPr>
      <t>(27-59 crs)</t>
    </r>
  </si>
  <si>
    <r>
      <t xml:space="preserve">Junior  </t>
    </r>
    <r>
      <rPr>
        <sz val="10"/>
        <rFont val="Calibri"/>
        <family val="2"/>
        <scheme val="minor"/>
      </rPr>
      <t>(60 - 89 crs)</t>
    </r>
  </si>
  <si>
    <r>
      <t xml:space="preserve">Senior  </t>
    </r>
    <r>
      <rPr>
        <sz val="10"/>
        <rFont val="Calibri"/>
        <family val="2"/>
        <scheme val="minor"/>
      </rPr>
      <t>(90 + crs)</t>
    </r>
  </si>
  <si>
    <t>College Composition I</t>
  </si>
  <si>
    <t>Gen Ed Elective</t>
  </si>
  <si>
    <t>Digital Design Lab</t>
  </si>
  <si>
    <t>Calculus III (w/ Vectors)</t>
  </si>
  <si>
    <t xml:space="preserve">EE </t>
  </si>
  <si>
    <t>Wellness</t>
  </si>
  <si>
    <t>Fund of Public Speaking</t>
  </si>
  <si>
    <t>Intro to Differential Equations</t>
  </si>
  <si>
    <t>Circuit Analysis II w/ Lab</t>
  </si>
  <si>
    <t>Applied EM w/ Lab</t>
  </si>
  <si>
    <t>Electronics I w/Lab</t>
  </si>
  <si>
    <t>Electronics II w/lab</t>
  </si>
  <si>
    <t>Energy Conversion w/ Lab</t>
  </si>
  <si>
    <t>Design I (Capstone)</t>
  </si>
  <si>
    <t>ENGL 320, 321, 324, or 459</t>
  </si>
  <si>
    <t>ECE Elective</t>
  </si>
  <si>
    <t>Tech Elective</t>
  </si>
  <si>
    <t>Design III (Capstone)</t>
  </si>
  <si>
    <t>A/B/D/G</t>
  </si>
  <si>
    <t>See NDSU Bulletin</t>
  </si>
  <si>
    <t>Wellness Options</t>
  </si>
  <si>
    <t>A</t>
  </si>
  <si>
    <t>B</t>
  </si>
  <si>
    <t>Ethics, Eng, &amp; Tech</t>
  </si>
  <si>
    <t>Electrical and Computer Engineering 
Technical Electives
Effective Fall 2022</t>
  </si>
  <si>
    <t>ECE 374</t>
  </si>
  <si>
    <t>Computer Organization</t>
  </si>
  <si>
    <t>IME 440</t>
  </si>
  <si>
    <t>Engineering Economy</t>
  </si>
  <si>
    <t>ECE 321</t>
  </si>
  <si>
    <t>Electronics II (Computer Engineering Students only)</t>
  </si>
  <si>
    <t>IME 456</t>
  </si>
  <si>
    <t>Program &amp; Project Management</t>
  </si>
  <si>
    <t>ECE 351</t>
  </si>
  <si>
    <t>Applied Electromagnetics (Computer Engineering Students only)</t>
  </si>
  <si>
    <t>IME 460</t>
  </si>
  <si>
    <t>Evaluation of Engineering Data</t>
  </si>
  <si>
    <t>ECE 4xx</t>
  </si>
  <si>
    <r>
      <t>Any Didactic 4xx ECE or CSCI Course</t>
    </r>
    <r>
      <rPr>
        <vertAlign val="superscript"/>
        <sz val="11"/>
        <rFont val="Calibri"/>
        <family val="2"/>
        <scheme val="minor"/>
      </rPr>
      <t>3</t>
    </r>
  </si>
  <si>
    <t>3 or 4</t>
  </si>
  <si>
    <t>IME 461</t>
  </si>
  <si>
    <t>Quality Assurance &amp; Control</t>
  </si>
  <si>
    <t>ECE 494</t>
  </si>
  <si>
    <t>Independent Study (max 6 hours)</t>
  </si>
  <si>
    <t>IME 470</t>
  </si>
  <si>
    <t>Operations Research I</t>
  </si>
  <si>
    <t>ECE 496</t>
  </si>
  <si>
    <t>Field Experience (max 3 hours)</t>
  </si>
  <si>
    <t>MATH 270</t>
  </si>
  <si>
    <t>Introduction to Abstract Math</t>
  </si>
  <si>
    <t>ABEN 456</t>
  </si>
  <si>
    <t>Biobased Energy</t>
  </si>
  <si>
    <t>MATH 420</t>
  </si>
  <si>
    <t>Abstract Algebra I</t>
  </si>
  <si>
    <t>BIOL 150/150L</t>
  </si>
  <si>
    <t>General Biology I and Lab*</t>
  </si>
  <si>
    <t>MATH 421</t>
  </si>
  <si>
    <t>Abstract Algebra II</t>
  </si>
  <si>
    <t>BIOL 151/151L</t>
  </si>
  <si>
    <t>General Biology II and Lab*</t>
  </si>
  <si>
    <t>MATH 429</t>
  </si>
  <si>
    <t>Linear Algebra</t>
  </si>
  <si>
    <t>BIOL 220/220L</t>
  </si>
  <si>
    <t>Human Anatomy and Physiology I and Lab*</t>
  </si>
  <si>
    <t>MATH 450</t>
  </si>
  <si>
    <t>Real Analysis I</t>
  </si>
  <si>
    <t>BIOL 221/221L</t>
  </si>
  <si>
    <t>Human Anatomy and Physiology II and Lab*</t>
  </si>
  <si>
    <t>MATH 451</t>
  </si>
  <si>
    <t>Real Analysis II</t>
  </si>
  <si>
    <t>BIOL 315/315L</t>
  </si>
  <si>
    <t>Genetics and Lab*</t>
  </si>
  <si>
    <t>MATH 452</t>
  </si>
  <si>
    <t>Complex Analysis</t>
  </si>
  <si>
    <t>BIOL 370</t>
  </si>
  <si>
    <t>Cell Biology</t>
  </si>
  <si>
    <t>MATH 480</t>
  </si>
  <si>
    <t>Applied Differential Equations</t>
  </si>
  <si>
    <t>BIOL 460</t>
  </si>
  <si>
    <t>Animal Physiology</t>
  </si>
  <si>
    <t>MATH 481</t>
  </si>
  <si>
    <t>Fourier Analysis</t>
  </si>
  <si>
    <t>CE 309/310</t>
  </si>
  <si>
    <t>Fluid Mechanics and Lab*</t>
  </si>
  <si>
    <t>MATH 483</t>
  </si>
  <si>
    <t>Partial Differential Equations</t>
  </si>
  <si>
    <t>CE/ME 486</t>
  </si>
  <si>
    <t>Nanotechnology and Nanomaterials</t>
  </si>
  <si>
    <t>MATH 488</t>
  </si>
  <si>
    <t>Numerical Analysis I</t>
  </si>
  <si>
    <t>CHEM 122/122L</t>
  </si>
  <si>
    <t>General Chemistry II and Lab*</t>
  </si>
  <si>
    <t>MATH 489</t>
  </si>
  <si>
    <t>Numerical Analysis II</t>
  </si>
  <si>
    <t>CHEM 341/341L</t>
  </si>
  <si>
    <t>Organic Chemistry I and Lab*</t>
  </si>
  <si>
    <t>ME 221</t>
  </si>
  <si>
    <t>Engineering Mechanics I</t>
  </si>
  <si>
    <t>CHEM 342/342L</t>
  </si>
  <si>
    <t>Organic Chemistry II and Lab*</t>
  </si>
  <si>
    <t>ME 222</t>
  </si>
  <si>
    <t>Engineering Mechanics II</t>
  </si>
  <si>
    <t>CHEM 364</t>
  </si>
  <si>
    <t>Physical Chemistry I</t>
  </si>
  <si>
    <t>ME 223</t>
  </si>
  <si>
    <t xml:space="preserve">Mechanics of Materials </t>
  </si>
  <si>
    <t>CHEM 365/471</t>
  </si>
  <si>
    <t>Physical Chemistry II and Lab*</t>
  </si>
  <si>
    <t>ME 3xx</t>
  </si>
  <si>
    <t>Any Didactic 3xx ME Course</t>
  </si>
  <si>
    <t>CHEM 425/429</t>
  </si>
  <si>
    <t>Inorganic Chemistry I and Lab*</t>
  </si>
  <si>
    <t>ME 4xx</t>
  </si>
  <si>
    <t>Any Didactic 4xx ME Course</t>
  </si>
  <si>
    <t>CSCI 161</t>
  </si>
  <si>
    <t>Computer Science II</t>
  </si>
  <si>
    <t>MICR 445</t>
  </si>
  <si>
    <t>Animal Cell Culture Techniques</t>
  </si>
  <si>
    <t>CSCI 222</t>
  </si>
  <si>
    <t>Discrete Mathematics</t>
  </si>
  <si>
    <t>PHYS 252</t>
  </si>
  <si>
    <t>University Physics II (Computer Engineering Students Only)</t>
  </si>
  <si>
    <t>CSCI 336</t>
  </si>
  <si>
    <t>Theoretical Computer Science II</t>
  </si>
  <si>
    <t>PHYS 350</t>
  </si>
  <si>
    <t>Modern Physics</t>
  </si>
  <si>
    <t>CSCI 366</t>
  </si>
  <si>
    <t>Files for D-Base Systems</t>
  </si>
  <si>
    <t>PHYS 360</t>
  </si>
  <si>
    <t>Modern Physics II</t>
  </si>
  <si>
    <t>CSCI 372</t>
  </si>
  <si>
    <t>Comparative Languages</t>
  </si>
  <si>
    <t>PHYS 413</t>
  </si>
  <si>
    <t>Lasers for Scientists and Engineers</t>
  </si>
  <si>
    <t>CSCI 426</t>
  </si>
  <si>
    <t>Introduction to Artificial Intelligence</t>
  </si>
  <si>
    <t>PHYS 415</t>
  </si>
  <si>
    <t>Elements of Photonics</t>
  </si>
  <si>
    <t>CSCI 458</t>
  </si>
  <si>
    <t>Microcomputer Graphics</t>
  </si>
  <si>
    <t>PHYS 485</t>
  </si>
  <si>
    <t>Quantum Mechanics I</t>
  </si>
  <si>
    <t>CSCI 459</t>
  </si>
  <si>
    <t>Foundations of Computer Networks</t>
  </si>
  <si>
    <t>STAT 450</t>
  </si>
  <si>
    <t>Stochastic Processes</t>
  </si>
  <si>
    <t>CSCI 467</t>
  </si>
  <si>
    <t>Algorithm Analysis</t>
  </si>
  <si>
    <t>STAT 451</t>
  </si>
  <si>
    <t>Bayesian Stat Decision Theory</t>
  </si>
  <si>
    <t>CSCI 474</t>
  </si>
  <si>
    <t>Operating Systems Concepts</t>
  </si>
  <si>
    <t>STAT 468</t>
  </si>
  <si>
    <t>Probability &amp; Math Stats II</t>
  </si>
  <si>
    <t>CSCI 475</t>
  </si>
  <si>
    <t>Operating Systems Design</t>
  </si>
  <si>
    <t>ZOO 460</t>
  </si>
  <si>
    <t>CSCI 477</t>
  </si>
  <si>
    <t>Object-Oriented Systems</t>
  </si>
  <si>
    <t>ENGR 310</t>
  </si>
  <si>
    <t>Entrepreneurship for Engineers and Scientists</t>
  </si>
  <si>
    <t>* In order for the BIOL, CHEM, and CE lecture/lab courses listed above to count as an EE Tech Elective, students must take and pass both the lecture and corresponding lab, which are listed together above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</si>
  <si>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The EE Curriculum requires a minimum of 12 credits of Tech Electives; this may be satisfied by either 3 or 4 of the above courses (i.e., four 3-credit courses or three 4-credit courses)</t>
    </r>
  </si>
  <si>
    <t>2 See http://bulletin.ndsu.edu/course-catalog/descriptions/ece/ for the full list of ECE courses</t>
  </si>
  <si>
    <t>x</t>
  </si>
  <si>
    <t>265/494</t>
  </si>
  <si>
    <t>A/D</t>
  </si>
  <si>
    <t>curriculum guide/gen ed for A/D</t>
  </si>
  <si>
    <t>4XX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</si>
</sst>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 Light"/>
      <family val="2"/>
      <scheme val="maj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000000"/>
      <name val="Segoe UI"/>
      <family val="2"/>
    </font>
    <font>
      <b/>
      <sz val="10"/>
      <color theme="1"/>
      <name val="Calibri"/>
      <family val="2"/>
      <scheme val="minor"/>
    </font>
    <font>
      <b/>
      <sz val="10"/>
      <name val="Calibri Light"/>
      <family val="2"/>
      <scheme val="major"/>
    </font>
    <font>
      <b/>
      <sz val="14"/>
      <color theme="1"/>
      <name val="Tahoma"/>
      <family val="2"/>
    </font>
    <font>
      <u/>
      <sz val="10"/>
      <color theme="8" tint="-0.249977111117893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203">
    <xf numFmtId="0" fontId="0" fillId="0" borderId="0" xfId="0"/>
    <xf numFmtId="1" fontId="0" fillId="0" borderId="0" xfId="0" applyNumberFormat="1" applyAlignment="1">
      <alignment horizontal="center"/>
    </xf>
    <xf numFmtId="0" fontId="4" fillId="0" borderId="0" xfId="0" applyFont="1"/>
    <xf numFmtId="0" fontId="0" fillId="0" borderId="19" xfId="0" applyBorder="1"/>
    <xf numFmtId="0" fontId="3" fillId="0" borderId="0" xfId="0" applyFont="1" applyAlignment="1">
      <alignment horizontal="center"/>
    </xf>
    <xf numFmtId="0" fontId="0" fillId="0" borderId="0" xfId="0" applyAlignment="1">
      <alignment vertical="center"/>
    </xf>
    <xf numFmtId="0" fontId="6" fillId="0" borderId="0" xfId="0" applyFont="1"/>
    <xf numFmtId="0" fontId="9" fillId="2" borderId="28" xfId="0" applyFont="1" applyFill="1" applyBorder="1" applyAlignment="1">
      <alignment horizontal="left" vertical="center"/>
    </xf>
    <xf numFmtId="1" fontId="6" fillId="0" borderId="19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vertical="center"/>
    </xf>
    <xf numFmtId="49" fontId="7" fillId="0" borderId="0" xfId="0" applyNumberFormat="1" applyFont="1" applyAlignment="1">
      <alignment vertical="center"/>
    </xf>
    <xf numFmtId="0" fontId="5" fillId="0" borderId="0" xfId="0" applyFont="1" applyAlignment="1">
      <alignment vertical="top" wrapText="1"/>
    </xf>
    <xf numFmtId="0" fontId="9" fillId="0" borderId="1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8" fillId="0" borderId="33" xfId="0" applyFont="1" applyBorder="1" applyAlignment="1">
      <alignment vertical="center"/>
    </xf>
    <xf numFmtId="0" fontId="8" fillId="0" borderId="43" xfId="0" applyFont="1" applyBorder="1" applyAlignment="1">
      <alignment vertical="center"/>
    </xf>
    <xf numFmtId="0" fontId="8" fillId="0" borderId="34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/>
    </xf>
    <xf numFmtId="0" fontId="9" fillId="2" borderId="37" xfId="0" applyFont="1" applyFill="1" applyBorder="1" applyAlignment="1">
      <alignment horizontal="left" vertical="center"/>
    </xf>
    <xf numFmtId="0" fontId="0" fillId="0" borderId="40" xfId="0" applyBorder="1" applyAlignment="1">
      <alignment horizontal="center"/>
    </xf>
    <xf numFmtId="0" fontId="9" fillId="0" borderId="43" xfId="0" applyFont="1" applyBorder="1" applyAlignment="1">
      <alignment horizontal="center" vertical="center"/>
    </xf>
    <xf numFmtId="0" fontId="8" fillId="0" borderId="53" xfId="0" applyFont="1" applyBorder="1" applyAlignment="1">
      <alignment vertical="center"/>
    </xf>
    <xf numFmtId="0" fontId="5" fillId="0" borderId="0" xfId="0" applyFont="1"/>
    <xf numFmtId="0" fontId="15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0" borderId="28" xfId="0" applyFont="1" applyBorder="1" applyAlignment="1">
      <alignment vertical="center" wrapText="1"/>
    </xf>
    <xf numFmtId="0" fontId="15" fillId="0" borderId="28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49" fontId="11" fillId="2" borderId="8" xfId="0" applyNumberFormat="1" applyFont="1" applyFill="1" applyBorder="1" applyAlignment="1">
      <alignment horizontal="center" vertical="center"/>
    </xf>
    <xf numFmtId="49" fontId="11" fillId="3" borderId="9" xfId="0" applyNumberFormat="1" applyFont="1" applyFill="1" applyBorder="1" applyAlignment="1">
      <alignment horizontal="center" vertical="center"/>
    </xf>
    <xf numFmtId="49" fontId="11" fillId="2" borderId="9" xfId="0" applyNumberFormat="1" applyFont="1" applyFill="1" applyBorder="1" applyAlignment="1">
      <alignment horizontal="center" vertical="center"/>
    </xf>
    <xf numFmtId="49" fontId="11" fillId="3" borderId="8" xfId="0" applyNumberFormat="1" applyFont="1" applyFill="1" applyBorder="1" applyAlignment="1">
      <alignment horizontal="center" vertical="center"/>
    </xf>
    <xf numFmtId="49" fontId="11" fillId="3" borderId="29" xfId="0" applyNumberFormat="1" applyFont="1" applyFill="1" applyBorder="1" applyAlignment="1">
      <alignment horizontal="center" vertical="center"/>
    </xf>
    <xf numFmtId="49" fontId="11" fillId="3" borderId="22" xfId="0" applyNumberFormat="1" applyFont="1" applyFill="1" applyBorder="1" applyAlignment="1">
      <alignment horizontal="center" vertical="center"/>
    </xf>
    <xf numFmtId="49" fontId="11" fillId="2" borderId="40" xfId="0" applyNumberFormat="1" applyFont="1" applyFill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39" xfId="0" applyFont="1" applyBorder="1" applyAlignment="1">
      <alignment horizontal="center" vertical="center"/>
    </xf>
    <xf numFmtId="0" fontId="12" fillId="1" borderId="10" xfId="0" applyFont="1" applyFill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1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1" borderId="17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3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49" fontId="12" fillId="1" borderId="5" xfId="0" applyNumberFormat="1" applyFont="1" applyFill="1" applyBorder="1" applyAlignment="1">
      <alignment vertical="center"/>
    </xf>
    <xf numFmtId="49" fontId="12" fillId="1" borderId="6" xfId="0" applyNumberFormat="1" applyFont="1" applyFill="1" applyBorder="1" applyAlignment="1">
      <alignment vertical="center"/>
    </xf>
    <xf numFmtId="49" fontId="12" fillId="1" borderId="23" xfId="0" applyNumberFormat="1" applyFont="1" applyFill="1" applyBorder="1" applyAlignment="1">
      <alignment vertical="center"/>
    </xf>
    <xf numFmtId="49" fontId="12" fillId="1" borderId="6" xfId="0" applyNumberFormat="1" applyFont="1" applyFill="1" applyBorder="1" applyAlignment="1">
      <alignment horizontal="center" vertical="center"/>
    </xf>
    <xf numFmtId="49" fontId="12" fillId="1" borderId="23" xfId="0" applyNumberFormat="1" applyFont="1" applyFill="1" applyBorder="1" applyAlignment="1">
      <alignment horizontal="center" vertical="center"/>
    </xf>
    <xf numFmtId="49" fontId="12" fillId="1" borderId="51" xfId="0" applyNumberFormat="1" applyFont="1" applyFill="1" applyBorder="1" applyAlignment="1">
      <alignment vertical="center"/>
    </xf>
    <xf numFmtId="1" fontId="11" fillId="0" borderId="21" xfId="0" applyNumberFormat="1" applyFont="1" applyBorder="1" applyAlignment="1">
      <alignment horizontal="center" vertical="center"/>
    </xf>
    <xf numFmtId="1" fontId="11" fillId="0" borderId="47" xfId="0" applyNumberFormat="1" applyFont="1" applyBorder="1" applyAlignment="1">
      <alignment horizontal="center" vertical="center"/>
    </xf>
    <xf numFmtId="49" fontId="11" fillId="2" borderId="49" xfId="0" applyNumberFormat="1" applyFont="1" applyFill="1" applyBorder="1" applyAlignment="1">
      <alignment vertical="center"/>
    </xf>
    <xf numFmtId="49" fontId="11" fillId="2" borderId="43" xfId="0" applyNumberFormat="1" applyFont="1" applyFill="1" applyBorder="1" applyAlignment="1">
      <alignment vertical="center"/>
    </xf>
    <xf numFmtId="49" fontId="11" fillId="2" borderId="31" xfId="0" applyNumberFormat="1" applyFont="1" applyFill="1" applyBorder="1" applyAlignment="1">
      <alignment vertical="center"/>
    </xf>
    <xf numFmtId="1" fontId="11" fillId="0" borderId="48" xfId="0" applyNumberFormat="1" applyFont="1" applyBorder="1" applyAlignment="1">
      <alignment horizontal="center" vertical="center"/>
    </xf>
    <xf numFmtId="0" fontId="5" fillId="0" borderId="47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12" fillId="2" borderId="54" xfId="0" applyFont="1" applyFill="1" applyBorder="1" applyAlignment="1">
      <alignment vertical="center"/>
    </xf>
    <xf numFmtId="0" fontId="12" fillId="1" borderId="4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12" fillId="1" borderId="26" xfId="0" applyFont="1" applyFill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2" fillId="0" borderId="16" xfId="1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49" fontId="11" fillId="2" borderId="27" xfId="0" applyNumberFormat="1" applyFont="1" applyFill="1" applyBorder="1" applyAlignment="1">
      <alignment horizontal="left" vertical="center" indent="1"/>
    </xf>
    <xf numFmtId="49" fontId="11" fillId="2" borderId="28" xfId="0" applyNumberFormat="1" applyFont="1" applyFill="1" applyBorder="1" applyAlignment="1">
      <alignment horizontal="left" vertical="center" indent="1"/>
    </xf>
    <xf numFmtId="0" fontId="12" fillId="2" borderId="31" xfId="0" applyFont="1" applyFill="1" applyBorder="1" applyAlignment="1">
      <alignment horizontal="left" vertical="center" indent="1"/>
    </xf>
    <xf numFmtId="0" fontId="11" fillId="0" borderId="47" xfId="0" applyFont="1" applyBorder="1" applyAlignment="1">
      <alignment horizontal="center" vertical="center"/>
    </xf>
    <xf numFmtId="0" fontId="12" fillId="2" borderId="49" xfId="0" applyFont="1" applyFill="1" applyBorder="1" applyAlignment="1">
      <alignment horizontal="left" vertical="center"/>
    </xf>
    <xf numFmtId="0" fontId="12" fillId="2" borderId="43" xfId="0" applyFont="1" applyFill="1" applyBorder="1" applyAlignment="1">
      <alignment horizontal="left" vertical="center"/>
    </xf>
    <xf numFmtId="0" fontId="12" fillId="2" borderId="53" xfId="0" applyFont="1" applyFill="1" applyBorder="1" applyAlignment="1">
      <alignment horizontal="left" vertical="center"/>
    </xf>
    <xf numFmtId="0" fontId="12" fillId="2" borderId="46" xfId="0" applyFont="1" applyFill="1" applyBorder="1" applyAlignment="1">
      <alignment horizontal="left" vertical="center"/>
    </xf>
    <xf numFmtId="0" fontId="11" fillId="0" borderId="33" xfId="0" applyFont="1" applyBorder="1" applyAlignment="1">
      <alignment horizontal="left" vertical="center"/>
    </xf>
    <xf numFmtId="0" fontId="12" fillId="0" borderId="34" xfId="0" applyFont="1" applyBorder="1" applyAlignment="1">
      <alignment horizontal="left" vertical="center"/>
    </xf>
    <xf numFmtId="0" fontId="12" fillId="0" borderId="34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1" borderId="16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2" fillId="1" borderId="38" xfId="0" applyFont="1" applyFill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49" fontId="11" fillId="2" borderId="41" xfId="0" applyNumberFormat="1" applyFont="1" applyFill="1" applyBorder="1" applyAlignment="1">
      <alignment horizontal="left" vertical="center" indent="1"/>
    </xf>
    <xf numFmtId="49" fontId="11" fillId="2" borderId="43" xfId="0" applyNumberFormat="1" applyFont="1" applyFill="1" applyBorder="1" applyAlignment="1">
      <alignment horizontal="left" vertical="center" indent="1"/>
    </xf>
    <xf numFmtId="0" fontId="12" fillId="2" borderId="53" xfId="0" applyFont="1" applyFill="1" applyBorder="1" applyAlignment="1">
      <alignment horizontal="left" vertical="center" indent="1"/>
    </xf>
    <xf numFmtId="0" fontId="11" fillId="0" borderId="48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2" fillId="2" borderId="30" xfId="0" applyFont="1" applyFill="1" applyBorder="1" applyAlignment="1">
      <alignment horizontal="left" vertical="center"/>
    </xf>
    <xf numFmtId="0" fontId="12" fillId="2" borderId="28" xfId="0" applyFont="1" applyFill="1" applyBorder="1" applyAlignment="1">
      <alignment horizontal="left" vertical="center"/>
    </xf>
    <xf numFmtId="0" fontId="12" fillId="2" borderId="20" xfId="0" applyFont="1" applyFill="1" applyBorder="1" applyAlignment="1">
      <alignment horizontal="left" vertical="center"/>
    </xf>
    <xf numFmtId="0" fontId="5" fillId="0" borderId="48" xfId="0" applyFont="1" applyBorder="1" applyAlignment="1">
      <alignment horizontal="center"/>
    </xf>
    <xf numFmtId="49" fontId="11" fillId="2" borderId="46" xfId="0" applyNumberFormat="1" applyFont="1" applyFill="1" applyBorder="1" applyAlignment="1">
      <alignment horizontal="left" vertical="center"/>
    </xf>
    <xf numFmtId="0" fontId="12" fillId="0" borderId="3" xfId="0" applyFont="1" applyBorder="1" applyAlignment="1">
      <alignment vertical="center"/>
    </xf>
    <xf numFmtId="0" fontId="12" fillId="0" borderId="25" xfId="0" applyFont="1" applyBorder="1" applyAlignment="1">
      <alignment horizontal="center" vertical="center"/>
    </xf>
    <xf numFmtId="0" fontId="12" fillId="0" borderId="16" xfId="0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12" fillId="1" borderId="50" xfId="0" applyFont="1" applyFill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12" fillId="1" borderId="40" xfId="0" applyFont="1" applyFill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49" fontId="11" fillId="2" borderId="54" xfId="0" applyNumberFormat="1" applyFont="1" applyFill="1" applyBorder="1" applyAlignment="1">
      <alignment horizontal="left" vertical="center"/>
    </xf>
    <xf numFmtId="0" fontId="2" fillId="0" borderId="0" xfId="0" applyFont="1" applyAlignment="1">
      <alignment wrapText="1"/>
    </xf>
    <xf numFmtId="0" fontId="3" fillId="0" borderId="0" xfId="0" applyFont="1"/>
    <xf numFmtId="0" fontId="1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textRotation="90"/>
    </xf>
    <xf numFmtId="49" fontId="11" fillId="0" borderId="0" xfId="0" applyNumberFormat="1" applyFont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1" fillId="0" borderId="36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0" fontId="9" fillId="2" borderId="23" xfId="0" applyFont="1" applyFill="1" applyBorder="1" applyAlignment="1">
      <alignment horizontal="left" vertical="center"/>
    </xf>
    <xf numFmtId="0" fontId="8" fillId="0" borderId="29" xfId="0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/>
    </xf>
    <xf numFmtId="0" fontId="12" fillId="0" borderId="55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/>
    </xf>
    <xf numFmtId="0" fontId="12" fillId="0" borderId="26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8" fillId="0" borderId="16" xfId="1" applyFont="1" applyBorder="1" applyAlignment="1">
      <alignment horizontal="left" vertical="center"/>
    </xf>
    <xf numFmtId="0" fontId="18" fillId="0" borderId="29" xfId="1" applyFont="1" applyBorder="1" applyAlignment="1">
      <alignment horizontal="left" vertical="center"/>
    </xf>
    <xf numFmtId="0" fontId="18" fillId="0" borderId="0" xfId="1" applyFont="1" applyFill="1"/>
    <xf numFmtId="0" fontId="12" fillId="0" borderId="51" xfId="0" applyFont="1" applyBorder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horizontal="center"/>
    </xf>
    <xf numFmtId="16" fontId="20" fillId="0" borderId="0" xfId="0" applyNumberFormat="1" applyFont="1" applyAlignment="1">
      <alignment horizontal="center"/>
    </xf>
    <xf numFmtId="0" fontId="22" fillId="4" borderId="0" xfId="0" applyFont="1" applyFill="1"/>
    <xf numFmtId="0" fontId="22" fillId="4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49" fontId="16" fillId="2" borderId="2" xfId="0" applyNumberFormat="1" applyFont="1" applyFill="1" applyBorder="1" applyAlignment="1">
      <alignment horizontal="center" vertical="center"/>
    </xf>
    <xf numFmtId="49" fontId="16" fillId="2" borderId="3" xfId="0" applyNumberFormat="1" applyFont="1" applyFill="1" applyBorder="1" applyAlignment="1">
      <alignment horizontal="center" vertical="center"/>
    </xf>
    <xf numFmtId="49" fontId="16" fillId="2" borderId="4" xfId="0" applyNumberFormat="1" applyFont="1" applyFill="1" applyBorder="1" applyAlignment="1">
      <alignment horizontal="center" vertical="center"/>
    </xf>
    <xf numFmtId="49" fontId="16" fillId="2" borderId="10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0" fillId="0" borderId="28" xfId="0" applyBorder="1" applyAlignment="1">
      <alignment horizontal="center"/>
    </xf>
    <xf numFmtId="0" fontId="11" fillId="2" borderId="11" xfId="0" applyFont="1" applyFill="1" applyBorder="1" applyAlignment="1">
      <alignment horizontal="center" vertical="center" textRotation="90"/>
    </xf>
    <xf numFmtId="0" fontId="11" fillId="2" borderId="13" xfId="0" applyFont="1" applyFill="1" applyBorder="1" applyAlignment="1">
      <alignment horizontal="center" vertical="center" textRotation="90"/>
    </xf>
    <xf numFmtId="0" fontId="11" fillId="2" borderId="18" xfId="0" applyFont="1" applyFill="1" applyBorder="1" applyAlignment="1">
      <alignment horizontal="center" vertical="center" textRotation="90"/>
    </xf>
    <xf numFmtId="0" fontId="6" fillId="0" borderId="1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2" fontId="6" fillId="0" borderId="33" xfId="0" applyNumberFormat="1" applyFont="1" applyBorder="1" applyAlignment="1">
      <alignment horizontal="center" vertical="center"/>
    </xf>
    <xf numFmtId="2" fontId="6" fillId="0" borderId="36" xfId="0" applyNumberFormat="1" applyFont="1" applyBorder="1" applyAlignment="1">
      <alignment horizontal="center" vertical="center"/>
    </xf>
    <xf numFmtId="2" fontId="6" fillId="0" borderId="44" xfId="0" applyNumberFormat="1" applyFont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32" xfId="0" applyNumberFormat="1" applyFont="1" applyBorder="1" applyAlignment="1">
      <alignment horizontal="center" vertical="center"/>
    </xf>
    <xf numFmtId="1" fontId="10" fillId="3" borderId="41" xfId="0" applyNumberFormat="1" applyFont="1" applyFill="1" applyBorder="1" applyAlignment="1">
      <alignment horizontal="center"/>
    </xf>
    <xf numFmtId="0" fontId="10" fillId="3" borderId="43" xfId="0" applyFont="1" applyFill="1" applyBorder="1" applyAlignment="1">
      <alignment horizontal="center"/>
    </xf>
    <xf numFmtId="0" fontId="10" fillId="3" borderId="42" xfId="0" applyFont="1" applyFill="1" applyBorder="1" applyAlignment="1">
      <alignment horizontal="center"/>
    </xf>
    <xf numFmtId="1" fontId="10" fillId="3" borderId="43" xfId="0" applyNumberFormat="1" applyFont="1" applyFill="1" applyBorder="1" applyAlignment="1">
      <alignment horizontal="center"/>
    </xf>
    <xf numFmtId="1" fontId="10" fillId="3" borderId="42" xfId="0" applyNumberFormat="1" applyFont="1" applyFill="1" applyBorder="1" applyAlignment="1">
      <alignment horizontal="center"/>
    </xf>
    <xf numFmtId="49" fontId="11" fillId="2" borderId="5" xfId="0" applyNumberFormat="1" applyFont="1" applyFill="1" applyBorder="1" applyAlignment="1">
      <alignment horizontal="left" vertical="center" indent="1"/>
    </xf>
    <xf numFmtId="0" fontId="5" fillId="2" borderId="6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indent="1"/>
    </xf>
    <xf numFmtId="49" fontId="11" fillId="2" borderId="6" xfId="0" applyNumberFormat="1" applyFont="1" applyFill="1" applyBorder="1" applyAlignment="1">
      <alignment horizontal="left" vertical="center" indent="1"/>
    </xf>
    <xf numFmtId="0" fontId="10" fillId="3" borderId="41" xfId="0" applyFont="1" applyFill="1" applyBorder="1" applyAlignment="1">
      <alignment horizontal="center"/>
    </xf>
    <xf numFmtId="49" fontId="11" fillId="2" borderId="41" xfId="0" applyNumberFormat="1" applyFont="1" applyFill="1" applyBorder="1" applyAlignment="1">
      <alignment horizontal="left" vertical="center" indent="1"/>
    </xf>
    <xf numFmtId="49" fontId="11" fillId="2" borderId="43" xfId="0" applyNumberFormat="1" applyFont="1" applyFill="1" applyBorder="1" applyAlignment="1">
      <alignment horizontal="left" vertical="center" indent="1"/>
    </xf>
    <xf numFmtId="0" fontId="12" fillId="2" borderId="53" xfId="0" applyFont="1" applyFill="1" applyBorder="1" applyAlignment="1">
      <alignment horizontal="left" vertical="center" indent="1"/>
    </xf>
    <xf numFmtId="0" fontId="10" fillId="0" borderId="33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37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209549</xdr:colOff>
      <xdr:row>47</xdr:row>
      <xdr:rowOff>28575</xdr:rowOff>
    </xdr:from>
    <xdr:to>
      <xdr:col>16</xdr:col>
      <xdr:colOff>314325</xdr:colOff>
      <xdr:row>56</xdr:row>
      <xdr:rowOff>180975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09549" y="10058400"/>
          <a:ext cx="8677276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50" b="1" i="0" u="none" strike="noStrike" baseline="0">
              <a:solidFill>
                <a:srgbClr val="000000"/>
              </a:solidFill>
              <a:latin typeface="+mn-lt"/>
              <a:cs typeface="Arial"/>
            </a:rPr>
            <a:t>General Education Key:</a:t>
          </a:r>
          <a:endParaRPr lang="en-US" sz="1050" b="0" i="0" u="none" strike="noStrike" baseline="0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A - Humanities/Fine Arts (6 credits)	L - Co-Requisite Lab (1 credit)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B - Social/Behavioral Sciences (6 credits)	R - Quantitiative Reasoning (3 or 4 credits)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C - Communication (3 credits)		S - Science &amp; Technology (3 credits)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D - Cultural Diversity (3 credits)		W- Wellness (2 credits)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G - Global Perspectives (3 credits)	</a:t>
          </a:r>
        </a:p>
        <a:p>
          <a:pPr algn="l" rtl="0">
            <a:defRPr sz="1000"/>
          </a:pPr>
          <a:r>
            <a:rPr lang="en-US" sz="1050" b="1" i="0" baseline="0">
              <a:effectLst/>
              <a:latin typeface="+mn-lt"/>
              <a:ea typeface="+mn-ea"/>
              <a:cs typeface="+mn-cs"/>
            </a:rPr>
            <a:t>•Please Note:</a:t>
          </a:r>
          <a:r>
            <a:rPr lang="en-US" sz="1050" b="0" i="0" baseline="0">
              <a:effectLst/>
              <a:latin typeface="+mn-lt"/>
              <a:ea typeface="+mn-ea"/>
              <a:cs typeface="+mn-cs"/>
            </a:rPr>
            <a:t> Global Perspective and Cultural Diversity credits </a:t>
          </a:r>
          <a:r>
            <a:rPr lang="en-US" sz="1050" b="1" i="0" u="sng" baseline="0">
              <a:effectLst/>
              <a:latin typeface="+mn-lt"/>
              <a:ea typeface="+mn-ea"/>
              <a:cs typeface="+mn-cs"/>
            </a:rPr>
            <a:t>may</a:t>
          </a:r>
          <a:r>
            <a:rPr lang="en-US" sz="1050" b="0" i="0" u="none" baseline="0">
              <a:effectLst/>
              <a:latin typeface="+mn-lt"/>
              <a:ea typeface="+mn-ea"/>
              <a:cs typeface="+mn-cs"/>
            </a:rPr>
            <a:t> be double</a:t>
          </a:r>
          <a:r>
            <a:rPr lang="en-US" sz="1050" b="0" i="0" baseline="0">
              <a:effectLst/>
              <a:latin typeface="+mn-lt"/>
              <a:ea typeface="+mn-ea"/>
              <a:cs typeface="+mn-cs"/>
            </a:rPr>
            <a:t> counted with GenEd Electives. </a:t>
          </a:r>
          <a:endParaRPr lang="en-US" sz="1050" b="0" i="0" u="none" strike="noStrike" baseline="0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•For Gen Ed requirements, the dept. suggests taking ENGR 312 (satisfies Global Perspectives) and ENGR 311.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•GenEd classes suggested to take ECON 105, ECON 201, or ECON 202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•*Upper level English Requirement: ENGL 320, 321, 324, 459</a:t>
          </a: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</a:endParaRPr>
        </a:p>
      </xdr:txBody>
    </xdr:sp>
    <xdr:clientData/>
  </xdr:twoCellAnchor>
  <xdr:twoCellAnchor>
    <xdr:from>
      <xdr:col>9</xdr:col>
      <xdr:colOff>695325</xdr:colOff>
      <xdr:row>40</xdr:row>
      <xdr:rowOff>152401</xdr:rowOff>
    </xdr:from>
    <xdr:to>
      <xdr:col>17</xdr:col>
      <xdr:colOff>19050</xdr:colOff>
      <xdr:row>45</xdr:row>
      <xdr:rowOff>180976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362575" y="8772526"/>
          <a:ext cx="372427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50" b="1" i="0" u="none" strike="noStrike" baseline="0">
              <a:solidFill>
                <a:srgbClr val="000000"/>
              </a:solidFill>
              <a:latin typeface="+mn-lt"/>
              <a:cs typeface="Arial"/>
            </a:rPr>
            <a:t>Key: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"T" indicates requirement satisfied with transfer course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"S XX" indicates Spring and XX year student is taking course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"F XX" indicates Fall and XX year student is taking course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"Su XX" indicates Summer and XX year student is taking course</a:t>
          </a:r>
        </a:p>
      </xdr:txBody>
    </xdr:sp>
    <xdr:clientData/>
  </xdr:twoCellAnchor>
  <xdr:twoCellAnchor>
    <xdr:from>
      <xdr:col>10</xdr:col>
      <xdr:colOff>76200</xdr:colOff>
      <xdr:row>55</xdr:row>
      <xdr:rowOff>123840</xdr:rowOff>
    </xdr:from>
    <xdr:to>
      <xdr:col>19</xdr:col>
      <xdr:colOff>1266825</xdr:colOff>
      <xdr:row>66</xdr:row>
      <xdr:rowOff>76200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7019925" y="12687315"/>
          <a:ext cx="7019925" cy="2047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171450" indent="-171450" algn="l" rtl="0">
            <a:buFont typeface="Arial" panose="020B0604020202020204" pitchFamily="34" charset="0"/>
            <a:buChar char="•"/>
            <a:defRPr sz="1000"/>
          </a:pPr>
          <a:endParaRPr lang="en-US" sz="1050" b="1" i="0" u="none" strike="noStrike" baseline="0">
            <a:solidFill>
              <a:srgbClr val="000000"/>
            </a:solidFill>
            <a:latin typeface="+mn-lt"/>
          </a:endParaRPr>
        </a:p>
      </xdr:txBody>
    </xdr:sp>
    <xdr:clientData/>
  </xdr:twoCellAnchor>
  <xdr:twoCellAnchor>
    <xdr:from>
      <xdr:col>0</xdr:col>
      <xdr:colOff>200026</xdr:colOff>
      <xdr:row>56</xdr:row>
      <xdr:rowOff>133365</xdr:rowOff>
    </xdr:from>
    <xdr:to>
      <xdr:col>11</xdr:col>
      <xdr:colOff>457201</xdr:colOff>
      <xdr:row>69</xdr:row>
      <xdr:rowOff>66675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00026" y="11877690"/>
          <a:ext cx="5905500" cy="24098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50" b="1" i="0" u="none" strike="noStrike" baseline="0">
              <a:solidFill>
                <a:srgbClr val="000000"/>
              </a:solidFill>
              <a:latin typeface="+mn-lt"/>
              <a:cs typeface="Arial"/>
            </a:rPr>
            <a:t>ECE Requirements</a:t>
          </a:r>
        </a:p>
        <a:p>
          <a:pPr marL="171450" indent="-171450" algn="l" rtl="0">
            <a:buFont typeface="Arial" panose="020B0604020202020204" pitchFamily="34" charset="0"/>
            <a:buChar char="•"/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Students must earn a "C" or better in ECE 173, ECE 275, EE 206 and ALL required MATH courses, before enrolling in ECE courses listed above in the Junior &amp; Senior years</a:t>
          </a:r>
        </a:p>
        <a:p>
          <a:pPr marL="171450" indent="-171450" algn="l" rtl="0">
            <a:buFont typeface="Arial" panose="020B0604020202020204" pitchFamily="34" charset="0"/>
            <a:buChar char="•"/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Students must have at least a 2.0 GPA in all required EE and ECE courses taken at NDSU, in order to graduate. Elective ECE courses are not included in this GPA requirement</a:t>
          </a:r>
        </a:p>
        <a:p>
          <a:pPr marL="171450" indent="-171450" algn="l" rtl="0">
            <a:buFont typeface="Arial" panose="020B0604020202020204" pitchFamily="34" charset="0"/>
            <a:buChar char="•"/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Students must take ECE 111 prior to enrolling in ECE courses listed above in the Junior and Senior year; otherwise students must take an additional ECE Elective in lieu of ECE 111</a:t>
          </a:r>
        </a:p>
        <a:p>
          <a:pPr marL="171450" indent="-171450" rtl="0">
            <a:buFont typeface="Arial" panose="020B0604020202020204" pitchFamily="34" charset="0"/>
            <a:buChar char="•"/>
          </a:pPr>
          <a:r>
            <a:rPr lang="en-US" sz="1100" b="1" i="0" baseline="0">
              <a:effectLst/>
              <a:latin typeface="+mn-lt"/>
              <a:ea typeface="+mn-ea"/>
              <a:cs typeface="+mn-cs"/>
            </a:rPr>
            <a:t>ECE Electives: 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any didatic ECE 4xx course (excluding x93, 494, 496)</a:t>
          </a:r>
          <a:endParaRPr lang="en-US" sz="1100">
            <a:effectLst/>
          </a:endParaRPr>
        </a:p>
        <a:p>
          <a:pPr marL="171450" indent="-171450" rtl="0">
            <a:buFont typeface="Arial" panose="020B0604020202020204" pitchFamily="34" charset="0"/>
            <a:buChar char="•"/>
          </a:pPr>
          <a:r>
            <a:rPr lang="en-US" sz="1100" b="1" i="0" baseline="0">
              <a:effectLst/>
              <a:latin typeface="+mn-lt"/>
              <a:ea typeface="+mn-ea"/>
              <a:cs typeface="+mn-cs"/>
            </a:rPr>
            <a:t>Tech Electives: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effectLst/>
              <a:latin typeface="+mn-lt"/>
              <a:ea typeface="+mn-ea"/>
              <a:cs typeface="+mn-cs"/>
            </a:rPr>
            <a:t>Please see EE Tech Electives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 Sheet</a:t>
          </a:r>
          <a:r>
            <a:rPr lang="en-US" sz="1100">
              <a:effectLst/>
              <a:latin typeface="+mn-lt"/>
              <a:ea typeface="+mn-ea"/>
              <a:cs typeface="+mn-cs"/>
            </a:rPr>
            <a:t>.</a:t>
          </a:r>
          <a:endParaRPr lang="en-US" sz="1050">
            <a:effectLst/>
          </a:endParaRPr>
        </a:p>
        <a:p>
          <a:pPr marL="171450" indent="-171450" rtl="0">
            <a:buFont typeface="Arial" panose="020B0604020202020204" pitchFamily="34" charset="0"/>
            <a:buChar char="•"/>
          </a:pPr>
          <a:r>
            <a:rPr lang="en-US" sz="1100" b="1" i="0" baseline="0">
              <a:effectLst/>
              <a:latin typeface="+mn-lt"/>
              <a:ea typeface="+mn-ea"/>
              <a:cs typeface="+mn-cs"/>
            </a:rPr>
            <a:t>MATH Minor: 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3 credits from one of the following: MATH 270, MATH 329 or MATH 346; and 6 credits from MATH 266 or higher (only one of the following may be used here: MATH 266, MATH 270, MATH 329 or MATH 346)</a:t>
          </a:r>
          <a:endParaRPr lang="en-US" sz="1050">
            <a:effectLst/>
          </a:endParaRPr>
        </a:p>
        <a:p>
          <a:pPr marL="171450" indent="-171450" rtl="0">
            <a:buFont typeface="Arial" panose="020B0604020202020204" pitchFamily="34" charset="0"/>
            <a:buChar char="•"/>
          </a:pPr>
          <a:r>
            <a:rPr lang="en-US" sz="1100" b="1" i="0" baseline="0">
              <a:effectLst/>
              <a:latin typeface="+mn-lt"/>
              <a:ea typeface="+mn-ea"/>
              <a:cs typeface="+mn-cs"/>
            </a:rPr>
            <a:t>PHYS Minor: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 PHYS 252L, PHYS 350, plus 7 credits 300-400 level PHYS or PHYS 171, PHYS 251L, PHYS 251R, PHYS 252R, or PHYS 215. ME 221 and 222 may be substituted for PHYS 251 and PHYS 251L</a:t>
          </a:r>
          <a:endParaRPr lang="en-US" sz="1050">
            <a:effectLst/>
          </a:endParaRPr>
        </a:p>
        <a:p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  <a:cs typeface="Arial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  <a:cs typeface="Arial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  <a:cs typeface="Arial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34</xdr:row>
          <xdr:rowOff>0</xdr:rowOff>
        </xdr:from>
        <xdr:to>
          <xdr:col>16</xdr:col>
          <xdr:colOff>180975</xdr:colOff>
          <xdr:row>39</xdr:row>
          <xdr:rowOff>19050</xdr:rowOff>
        </xdr:to>
        <xdr:grpSp>
          <xdr:nvGrpSpPr>
            <xdr:cNvPr id="18" name="Group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GrpSpPr/>
          </xdr:nvGrpSpPr>
          <xdr:grpSpPr>
            <a:xfrm>
              <a:off x="5289550" y="7556500"/>
              <a:ext cx="3346450" cy="990600"/>
              <a:chOff x="5314950" y="9886950"/>
              <a:chExt cx="3762373" cy="1028696"/>
            </a:xfrm>
          </xdr:grpSpPr>
          <xdr:sp macro="" textlink="">
            <xdr:nvSpPr>
              <xdr:cNvPr id="1051" name="Check Box 27" hidden="1">
                <a:extLst>
                  <a:ext uri="{63B3BB69-23CF-44E3-9099-C40C66FF867C}">
                    <a14:compatExt spid="_x0000_s1051"/>
                  </a:ext>
                  <a:ext uri="{FF2B5EF4-FFF2-40B4-BE49-F238E27FC236}">
                    <a16:creationId xmlns:a16="http://schemas.microsoft.com/office/drawing/2014/main" id="{00000000-0008-0000-0000-00001B040000}"/>
                  </a:ext>
                </a:extLst>
              </xdr:cNvPr>
              <xdr:cNvSpPr/>
            </xdr:nvSpPr>
            <xdr:spPr bwMode="auto">
              <a:xfrm>
                <a:off x="5314950" y="9886950"/>
                <a:ext cx="1285875" cy="2952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Humanities/Fine Art (A)</a:t>
                </a:r>
              </a:p>
            </xdr:txBody>
          </xdr:sp>
          <xdr:sp macro="" textlink="">
            <xdr:nvSpPr>
              <xdr:cNvPr id="1052" name="Check Box 28" hidden="1">
                <a:extLst>
                  <a:ext uri="{63B3BB69-23CF-44E3-9099-C40C66FF867C}">
                    <a14:compatExt spid="_x0000_s1052"/>
                  </a:ext>
                  <a:ext uri="{FF2B5EF4-FFF2-40B4-BE49-F238E27FC236}">
                    <a16:creationId xmlns:a16="http://schemas.microsoft.com/office/drawing/2014/main" id="{00000000-0008-0000-0000-00001C040000}"/>
                  </a:ext>
                </a:extLst>
              </xdr:cNvPr>
              <xdr:cNvSpPr/>
            </xdr:nvSpPr>
            <xdr:spPr bwMode="auto">
              <a:xfrm>
                <a:off x="5314950" y="10248900"/>
                <a:ext cx="1714500" cy="2952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Social/Behavioral Science (B)</a:t>
                </a:r>
              </a:p>
            </xdr:txBody>
          </xdr:sp>
          <xdr:sp macro="" textlink="">
            <xdr:nvSpPr>
              <xdr:cNvPr id="1053" name="Check Box 29" hidden="1">
                <a:extLst>
                  <a:ext uri="{63B3BB69-23CF-44E3-9099-C40C66FF867C}">
                    <a14:compatExt spid="_x0000_s1053"/>
                  </a:ext>
                  <a:ext uri="{FF2B5EF4-FFF2-40B4-BE49-F238E27FC236}">
                    <a16:creationId xmlns:a16="http://schemas.microsoft.com/office/drawing/2014/main" id="{00000000-0008-0000-0000-00001D040000}"/>
                  </a:ext>
                </a:extLst>
              </xdr:cNvPr>
              <xdr:cNvSpPr/>
            </xdr:nvSpPr>
            <xdr:spPr bwMode="auto">
              <a:xfrm>
                <a:off x="7400925" y="9886950"/>
                <a:ext cx="1371600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Humanities/Fine Art (A)</a:t>
                </a:r>
              </a:p>
            </xdr:txBody>
          </xdr:sp>
          <xdr:sp macro="" textlink="">
            <xdr:nvSpPr>
              <xdr:cNvPr id="1054" name="Check Box 30" hidden="1">
                <a:extLst>
                  <a:ext uri="{63B3BB69-23CF-44E3-9099-C40C66FF867C}">
                    <a14:compatExt spid="_x0000_s1054"/>
                  </a:ext>
                  <a:ext uri="{FF2B5EF4-FFF2-40B4-BE49-F238E27FC236}">
                    <a16:creationId xmlns:a16="http://schemas.microsoft.com/office/drawing/2014/main" id="{00000000-0008-0000-0000-00001E040000}"/>
                  </a:ext>
                </a:extLst>
              </xdr:cNvPr>
              <xdr:cNvSpPr/>
            </xdr:nvSpPr>
            <xdr:spPr bwMode="auto">
              <a:xfrm>
                <a:off x="7400925" y="10248900"/>
                <a:ext cx="16383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Social/Behavioral Science (B)</a:t>
                </a:r>
              </a:p>
            </xdr:txBody>
          </xdr:sp>
          <xdr:sp macro="" textlink="">
            <xdr:nvSpPr>
              <xdr:cNvPr id="1055" name="Check Box 31" hidden="1">
                <a:extLst>
                  <a:ext uri="{63B3BB69-23CF-44E3-9099-C40C66FF867C}">
                    <a14:compatExt spid="_x0000_s1055"/>
                  </a:ext>
                  <a:ext uri="{FF2B5EF4-FFF2-40B4-BE49-F238E27FC236}">
                    <a16:creationId xmlns:a16="http://schemas.microsoft.com/office/drawing/2014/main" id="{00000000-0008-0000-0000-00001F040000}"/>
                  </a:ext>
                </a:extLst>
              </xdr:cNvPr>
              <xdr:cNvSpPr/>
            </xdr:nvSpPr>
            <xdr:spPr bwMode="auto">
              <a:xfrm>
                <a:off x="5314950" y="10648946"/>
                <a:ext cx="112395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Cultural Diversity (D)</a:t>
                </a:r>
              </a:p>
            </xdr:txBody>
          </xdr:sp>
          <xdr:sp macro="" textlink="">
            <xdr:nvSpPr>
              <xdr:cNvPr id="1056" name="Check Box 32" hidden="1">
                <a:extLst>
                  <a:ext uri="{63B3BB69-23CF-44E3-9099-C40C66FF867C}">
                    <a14:compatExt spid="_x0000_s1056"/>
                  </a:ext>
                  <a:ext uri="{FF2B5EF4-FFF2-40B4-BE49-F238E27FC236}">
                    <a16:creationId xmlns:a16="http://schemas.microsoft.com/office/drawing/2014/main" id="{00000000-0008-0000-0000-000020040000}"/>
                  </a:ext>
                </a:extLst>
              </xdr:cNvPr>
              <xdr:cNvSpPr/>
            </xdr:nvSpPr>
            <xdr:spPr bwMode="auto">
              <a:xfrm>
                <a:off x="7400923" y="10648950"/>
                <a:ext cx="16764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Global Perspective (G)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1"/>
  <sheetViews>
    <sheetView showGridLines="0" tabSelected="1" zoomScaleNormal="100" workbookViewId="0">
      <selection activeCell="D9" sqref="D9"/>
    </sheetView>
  </sheetViews>
  <sheetFormatPr defaultColWidth="8.85546875" defaultRowHeight="15" x14ac:dyDescent="0.25"/>
  <cols>
    <col min="1" max="1" width="3.28515625" bestFit="1" customWidth="1"/>
    <col min="2" max="2" width="14.140625" bestFit="1" customWidth="1"/>
    <col min="3" max="3" width="4.42578125" bestFit="1" customWidth="1"/>
    <col min="4" max="4" width="25.5703125" bestFit="1" customWidth="1"/>
    <col min="5" max="6" width="6.7109375" customWidth="1"/>
    <col min="7" max="7" width="4.42578125" hidden="1" customWidth="1"/>
    <col min="8" max="8" width="4" hidden="1" customWidth="1"/>
    <col min="9" max="9" width="7.42578125" bestFit="1" customWidth="1"/>
    <col min="10" max="10" width="10.7109375" bestFit="1" customWidth="1"/>
    <col min="11" max="11" width="4" bestFit="1" customWidth="1"/>
    <col min="12" max="12" width="29.85546875" bestFit="1" customWidth="1"/>
    <col min="13" max="14" width="6.7109375" customWidth="1"/>
    <col min="15" max="15" width="2.28515625" hidden="1" customWidth="1"/>
    <col min="16" max="16" width="3" hidden="1" customWidth="1"/>
    <col min="17" max="17" width="7.42578125" bestFit="1" customWidth="1"/>
    <col min="18" max="18" width="11.42578125" customWidth="1"/>
    <col min="19" max="19" width="11" customWidth="1"/>
    <col min="20" max="20" width="25.140625" customWidth="1"/>
    <col min="21" max="21" width="7" customWidth="1"/>
    <col min="22" max="22" width="6.85546875" bestFit="1" customWidth="1"/>
    <col min="23" max="24" width="6.85546875" hidden="1" customWidth="1"/>
    <col min="25" max="25" width="6.7109375" customWidth="1"/>
    <col min="26" max="26" width="6.85546875" hidden="1" customWidth="1"/>
  </cols>
  <sheetData>
    <row r="1" spans="1:26" ht="21" customHeight="1" x14ac:dyDescent="0.35">
      <c r="A1" s="162" t="s">
        <v>26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25"/>
      <c r="S1" s="125"/>
      <c r="T1" s="125"/>
      <c r="U1" s="125"/>
      <c r="V1" s="125"/>
      <c r="W1" s="125"/>
      <c r="X1" s="125"/>
      <c r="Y1" s="125"/>
    </row>
    <row r="2" spans="1:26" ht="23.25" x14ac:dyDescent="0.35">
      <c r="A2" s="163" t="s">
        <v>53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26"/>
      <c r="S2" s="126"/>
      <c r="T2" s="126"/>
      <c r="U2" s="126"/>
      <c r="V2" s="126"/>
      <c r="W2" s="126"/>
      <c r="X2" s="126"/>
      <c r="Y2" s="126"/>
    </row>
    <row r="3" spans="1:26" ht="13.7" customHeight="1" x14ac:dyDescent="0.3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6" ht="15" customHeight="1" thickBot="1" x14ac:dyDescent="0.3">
      <c r="A4" s="26"/>
      <c r="B4" s="127" t="s">
        <v>0</v>
      </c>
      <c r="C4" s="164"/>
      <c r="D4" s="164"/>
      <c r="E4" s="28"/>
      <c r="F4" s="28"/>
      <c r="G4" s="28"/>
      <c r="H4" s="28"/>
      <c r="I4" s="28"/>
      <c r="J4" s="29" t="s">
        <v>32</v>
      </c>
      <c r="K4" s="156"/>
      <c r="L4" s="156"/>
      <c r="M4" s="30"/>
      <c r="N4" s="30" t="s">
        <v>225</v>
      </c>
      <c r="O4" s="30"/>
      <c r="P4" s="30"/>
      <c r="Q4" s="31"/>
      <c r="R4" s="154"/>
      <c r="S4" s="155"/>
      <c r="T4" s="155"/>
      <c r="U4" s="5"/>
      <c r="V4" s="5"/>
      <c r="W4" s="5"/>
      <c r="X4" s="5"/>
      <c r="Y4" s="5"/>
    </row>
    <row r="5" spans="1:26" ht="15.75" thickBot="1" x14ac:dyDescent="0.3">
      <c r="A5" s="27"/>
      <c r="B5" s="27"/>
      <c r="C5" s="27"/>
      <c r="D5" s="32"/>
      <c r="E5" s="32"/>
      <c r="F5" s="32"/>
      <c r="G5" s="32"/>
      <c r="H5" s="32"/>
      <c r="I5" s="32"/>
      <c r="J5" s="33"/>
      <c r="K5" s="33"/>
      <c r="L5" s="34"/>
      <c r="M5" s="34"/>
      <c r="N5" s="34"/>
      <c r="O5" s="30"/>
      <c r="P5" s="30"/>
      <c r="Q5" s="30"/>
      <c r="R5" s="5"/>
      <c r="S5" s="5"/>
      <c r="T5" s="5"/>
      <c r="U5" s="5"/>
      <c r="V5" s="5"/>
      <c r="W5" s="5"/>
      <c r="X5" s="5"/>
      <c r="Y5" s="5"/>
    </row>
    <row r="6" spans="1:26" ht="17.850000000000001" customHeight="1" x14ac:dyDescent="0.25">
      <c r="A6" s="26"/>
      <c r="B6" s="157" t="s">
        <v>1</v>
      </c>
      <c r="C6" s="158"/>
      <c r="D6" s="159"/>
      <c r="E6" s="159"/>
      <c r="F6" s="160"/>
      <c r="G6" s="160"/>
      <c r="H6" s="160"/>
      <c r="I6" s="160"/>
      <c r="J6" s="157" t="s">
        <v>6</v>
      </c>
      <c r="K6" s="158"/>
      <c r="L6" s="159"/>
      <c r="M6" s="159"/>
      <c r="N6" s="159"/>
      <c r="O6" s="160"/>
      <c r="P6" s="160"/>
      <c r="Q6" s="161"/>
      <c r="R6" s="9"/>
      <c r="S6" s="10"/>
      <c r="T6" s="10"/>
      <c r="U6" s="10"/>
      <c r="V6" s="10"/>
      <c r="W6" s="10"/>
      <c r="X6" s="10"/>
      <c r="Y6" s="10"/>
    </row>
    <row r="7" spans="1:26" ht="17.850000000000001" customHeight="1" thickBot="1" x14ac:dyDescent="0.3">
      <c r="A7" s="26"/>
      <c r="B7" s="183" t="s">
        <v>2</v>
      </c>
      <c r="C7" s="184"/>
      <c r="D7" s="185"/>
      <c r="E7" s="35" t="s">
        <v>3</v>
      </c>
      <c r="F7" s="36" t="s">
        <v>4</v>
      </c>
      <c r="G7" s="36"/>
      <c r="H7" s="36"/>
      <c r="I7" s="37" t="s">
        <v>5</v>
      </c>
      <c r="J7" s="183" t="s">
        <v>2</v>
      </c>
      <c r="K7" s="186"/>
      <c r="L7" s="185"/>
      <c r="M7" s="35" t="s">
        <v>3</v>
      </c>
      <c r="N7" s="38" t="s">
        <v>4</v>
      </c>
      <c r="O7" s="39"/>
      <c r="P7" s="40"/>
      <c r="Q7" s="41" t="s">
        <v>5</v>
      </c>
      <c r="R7" s="168"/>
      <c r="S7" s="169"/>
      <c r="T7" s="6"/>
      <c r="U7" s="6"/>
      <c r="V7" s="6"/>
      <c r="W7" s="6"/>
      <c r="X7" s="6"/>
    </row>
    <row r="8" spans="1:26" ht="17.850000000000001" customHeight="1" thickBot="1" x14ac:dyDescent="0.3">
      <c r="A8" s="165" t="s">
        <v>54</v>
      </c>
      <c r="B8" s="42" t="s">
        <v>25</v>
      </c>
      <c r="C8" s="43">
        <v>165</v>
      </c>
      <c r="D8" s="44" t="s">
        <v>17</v>
      </c>
      <c r="E8" s="45">
        <v>4</v>
      </c>
      <c r="F8" s="45"/>
      <c r="G8" s="46" t="str">
        <f>IFERROR(VLOOKUP(F8,$G$48:$H$61,2,FALSE),"")</f>
        <v/>
      </c>
      <c r="H8" s="47" t="str">
        <f>IFERROR((G8*E8)," ")</f>
        <v xml:space="preserve"> </v>
      </c>
      <c r="I8" s="45" t="s">
        <v>18</v>
      </c>
      <c r="J8" s="42" t="s">
        <v>25</v>
      </c>
      <c r="K8" s="43">
        <v>166</v>
      </c>
      <c r="L8" s="48" t="s">
        <v>16</v>
      </c>
      <c r="M8" s="46">
        <v>4</v>
      </c>
      <c r="N8" s="46"/>
      <c r="O8" s="49" t="str">
        <f>IFERROR(VLOOKUP(N8,$G$48:$H$56,2,FALSE),"")</f>
        <v/>
      </c>
      <c r="P8" s="49" t="str">
        <f>IFERROR((O8*M8),"")</f>
        <v/>
      </c>
      <c r="Q8" s="50"/>
      <c r="R8" s="3"/>
    </row>
    <row r="9" spans="1:26" ht="17.850000000000001" customHeight="1" thickBot="1" x14ac:dyDescent="0.3">
      <c r="A9" s="166"/>
      <c r="B9" s="51" t="s">
        <v>9</v>
      </c>
      <c r="C9" s="52" t="s">
        <v>226</v>
      </c>
      <c r="D9" s="53"/>
      <c r="E9" s="54">
        <v>3</v>
      </c>
      <c r="F9" s="54"/>
      <c r="G9" s="46" t="str">
        <f t="shared" ref="G9:G31" si="0">IFERROR(VLOOKUP(F9,$G$48:$H$61,2,FALSE),"")</f>
        <v/>
      </c>
      <c r="H9" s="55" t="str">
        <f t="shared" ref="H9:H13" si="1">IFERROR((G9*E9)," ")</f>
        <v xml:space="preserve"> </v>
      </c>
      <c r="I9" s="56"/>
      <c r="J9" s="57" t="s">
        <v>9</v>
      </c>
      <c r="K9" s="52">
        <v>275</v>
      </c>
      <c r="L9" s="53" t="s">
        <v>60</v>
      </c>
      <c r="M9" s="54">
        <v>4</v>
      </c>
      <c r="N9" s="54"/>
      <c r="O9" s="49" t="str">
        <f t="shared" ref="O9:O31" si="2">IFERROR(VLOOKUP(N9,$G$48:$H$56,2,FALSE),"")</f>
        <v/>
      </c>
      <c r="P9" s="49" t="str">
        <f t="shared" ref="P9:P12" si="3">IFERROR((O9*M9),"")</f>
        <v/>
      </c>
      <c r="Q9" s="56"/>
      <c r="R9" s="170"/>
      <c r="S9" s="171"/>
    </row>
    <row r="10" spans="1:26" ht="17.850000000000001" customHeight="1" thickBot="1" x14ac:dyDescent="0.3">
      <c r="A10" s="166"/>
      <c r="B10" s="51" t="s">
        <v>20</v>
      </c>
      <c r="C10" s="58">
        <v>110</v>
      </c>
      <c r="D10" s="53" t="s">
        <v>64</v>
      </c>
      <c r="E10" s="54">
        <v>3</v>
      </c>
      <c r="F10" s="59"/>
      <c r="G10" s="46" t="str">
        <f t="shared" si="0"/>
        <v/>
      </c>
      <c r="H10" s="54" t="str">
        <f t="shared" si="1"/>
        <v xml:space="preserve"> </v>
      </c>
      <c r="I10" s="54" t="s">
        <v>12</v>
      </c>
      <c r="J10" s="57" t="s">
        <v>9</v>
      </c>
      <c r="K10" s="52">
        <v>173</v>
      </c>
      <c r="L10" s="53" t="s">
        <v>13</v>
      </c>
      <c r="M10" s="54">
        <v>4</v>
      </c>
      <c r="N10" s="54" t="s">
        <v>222</v>
      </c>
      <c r="O10" s="49" t="str">
        <f t="shared" si="2"/>
        <v/>
      </c>
      <c r="P10" s="49" t="str">
        <f t="shared" ref="P10" si="4">IFERROR((O10*M10),"")</f>
        <v/>
      </c>
      <c r="Q10" s="56"/>
    </row>
    <row r="11" spans="1:26" ht="17.850000000000001" customHeight="1" thickBot="1" x14ac:dyDescent="0.3">
      <c r="A11" s="166"/>
      <c r="B11" s="51" t="s">
        <v>15</v>
      </c>
      <c r="C11" s="52">
        <v>110</v>
      </c>
      <c r="D11" s="53" t="s">
        <v>58</v>
      </c>
      <c r="E11" s="54">
        <v>3</v>
      </c>
      <c r="F11" s="54"/>
      <c r="G11" s="46" t="str">
        <f t="shared" si="0"/>
        <v/>
      </c>
      <c r="H11" s="54" t="str">
        <f t="shared" si="1"/>
        <v xml:space="preserve"> </v>
      </c>
      <c r="I11" s="54" t="s">
        <v>12</v>
      </c>
      <c r="J11" s="57" t="s">
        <v>31</v>
      </c>
      <c r="K11" s="52">
        <v>121</v>
      </c>
      <c r="L11" s="53" t="s">
        <v>7</v>
      </c>
      <c r="M11" s="54">
        <v>3</v>
      </c>
      <c r="N11" s="54"/>
      <c r="O11" s="49" t="str">
        <f t="shared" si="2"/>
        <v/>
      </c>
      <c r="P11" s="49" t="str">
        <f t="shared" ref="P11" si="5">IFERROR((O11*M11),"")</f>
        <v/>
      </c>
      <c r="Q11" s="60" t="s">
        <v>8</v>
      </c>
      <c r="R11" s="170"/>
      <c r="S11" s="171"/>
      <c r="Y11" s="11"/>
    </row>
    <row r="12" spans="1:26" ht="17.850000000000001" customHeight="1" thickBot="1" x14ac:dyDescent="0.3">
      <c r="A12" s="166"/>
      <c r="B12" s="197" t="s">
        <v>59</v>
      </c>
      <c r="C12" s="198"/>
      <c r="D12" s="145" t="s">
        <v>77</v>
      </c>
      <c r="E12" s="54">
        <v>3</v>
      </c>
      <c r="F12" s="54"/>
      <c r="G12" s="46" t="str">
        <f t="shared" si="0"/>
        <v/>
      </c>
      <c r="H12" s="61" t="str">
        <f t="shared" si="1"/>
        <v xml:space="preserve"> </v>
      </c>
      <c r="I12" s="62" t="s">
        <v>76</v>
      </c>
      <c r="J12" s="57" t="s">
        <v>15</v>
      </c>
      <c r="K12" s="52">
        <v>120</v>
      </c>
      <c r="L12" s="26" t="s">
        <v>11</v>
      </c>
      <c r="M12" s="54">
        <v>3</v>
      </c>
      <c r="N12" s="54"/>
      <c r="O12" s="49" t="str">
        <f t="shared" si="2"/>
        <v/>
      </c>
      <c r="P12" s="49" t="str">
        <f t="shared" si="3"/>
        <v/>
      </c>
      <c r="Q12" s="60" t="s">
        <v>12</v>
      </c>
      <c r="R12" s="12"/>
      <c r="S12" s="13"/>
      <c r="T12" s="13"/>
      <c r="U12" s="13"/>
      <c r="V12" s="13"/>
      <c r="W12" s="13"/>
      <c r="X12" s="14"/>
      <c r="Y12" s="11"/>
    </row>
    <row r="13" spans="1:26" ht="17.850000000000001" customHeight="1" thickBot="1" x14ac:dyDescent="0.3">
      <c r="A13" s="167"/>
      <c r="B13" s="199" t="s">
        <v>63</v>
      </c>
      <c r="C13" s="200"/>
      <c r="D13" s="147" t="s">
        <v>78</v>
      </c>
      <c r="E13" s="63">
        <v>2</v>
      </c>
      <c r="F13" s="64"/>
      <c r="G13" s="46" t="str">
        <f t="shared" si="0"/>
        <v/>
      </c>
      <c r="H13" s="55" t="str">
        <f t="shared" si="1"/>
        <v xml:space="preserve"> </v>
      </c>
      <c r="I13" s="65" t="s">
        <v>10</v>
      </c>
      <c r="J13" s="66"/>
      <c r="K13" s="67"/>
      <c r="L13" s="68"/>
      <c r="M13" s="68"/>
      <c r="N13" s="69"/>
      <c r="O13" s="49" t="str">
        <f t="shared" si="2"/>
        <v/>
      </c>
      <c r="P13" s="70"/>
      <c r="Q13" s="71"/>
    </row>
    <row r="14" spans="1:26" ht="17.850000000000001" customHeight="1" thickBot="1" x14ac:dyDescent="0.3">
      <c r="A14" s="165" t="s">
        <v>55</v>
      </c>
      <c r="B14" s="188"/>
      <c r="C14" s="189"/>
      <c r="D14" s="190"/>
      <c r="E14" s="72">
        <f>SUM(E8:E13)</f>
        <v>18</v>
      </c>
      <c r="F14" s="73"/>
      <c r="G14" s="46" t="str">
        <f t="shared" si="0"/>
        <v/>
      </c>
      <c r="H14" s="73">
        <f>SUM(SUMIF(G8:G13,"&lt;=4",H8:H13))</f>
        <v>0</v>
      </c>
      <c r="I14" s="74"/>
      <c r="J14" s="75"/>
      <c r="K14" s="75"/>
      <c r="L14" s="76"/>
      <c r="M14" s="77">
        <f>SUM(M8:M12)</f>
        <v>18</v>
      </c>
      <c r="N14" s="78"/>
      <c r="O14" s="49" t="str">
        <f t="shared" si="2"/>
        <v/>
      </c>
      <c r="P14" s="79">
        <f>SUM(SUMIF(O8:O13,"&lt;=4",P8:P13))</f>
        <v>0</v>
      </c>
      <c r="Q14" s="80"/>
      <c r="R14" s="3"/>
    </row>
    <row r="15" spans="1:26" ht="17.850000000000001" customHeight="1" thickBot="1" x14ac:dyDescent="0.3">
      <c r="A15" s="166"/>
      <c r="B15" s="42" t="s">
        <v>25</v>
      </c>
      <c r="C15" s="43" t="s">
        <v>223</v>
      </c>
      <c r="D15" s="48" t="s">
        <v>61</v>
      </c>
      <c r="E15" s="46">
        <v>4</v>
      </c>
      <c r="F15" s="46" t="s">
        <v>222</v>
      </c>
      <c r="G15" s="46" t="str">
        <f t="shared" si="0"/>
        <v/>
      </c>
      <c r="H15" s="47" t="str">
        <f>IFERROR((G15*E15)," ")</f>
        <v xml:space="preserve"> </v>
      </c>
      <c r="I15" s="81"/>
      <c r="J15" s="42" t="s">
        <v>25</v>
      </c>
      <c r="K15" s="43">
        <v>266</v>
      </c>
      <c r="L15" s="48" t="s">
        <v>65</v>
      </c>
      <c r="M15" s="46">
        <v>3</v>
      </c>
      <c r="N15" s="46"/>
      <c r="O15" s="49" t="str">
        <f t="shared" si="2"/>
        <v/>
      </c>
      <c r="P15" s="49"/>
      <c r="Q15" s="50"/>
      <c r="R15" s="3"/>
      <c r="Z15" s="3"/>
    </row>
    <row r="16" spans="1:26" ht="17.850000000000001" customHeight="1" thickBot="1" x14ac:dyDescent="0.3">
      <c r="A16" s="166"/>
      <c r="B16" s="57" t="s">
        <v>25</v>
      </c>
      <c r="C16" s="52">
        <v>129</v>
      </c>
      <c r="D16" s="82" t="s">
        <v>14</v>
      </c>
      <c r="E16" s="83">
        <v>3</v>
      </c>
      <c r="F16" s="83"/>
      <c r="G16" s="46" t="str">
        <f t="shared" si="0"/>
        <v/>
      </c>
      <c r="H16" s="55" t="str">
        <f t="shared" ref="H16:H18" si="6">IFERROR((G16*E16)," ")</f>
        <v xml:space="preserve"> </v>
      </c>
      <c r="I16" s="84"/>
      <c r="J16" s="57" t="s">
        <v>9</v>
      </c>
      <c r="K16" s="52">
        <v>311</v>
      </c>
      <c r="L16" s="82" t="s">
        <v>66</v>
      </c>
      <c r="M16" s="85">
        <v>4</v>
      </c>
      <c r="N16" s="85" t="s">
        <v>222</v>
      </c>
      <c r="O16" s="49" t="str">
        <f t="shared" si="2"/>
        <v/>
      </c>
      <c r="P16" s="49" t="str">
        <f t="shared" ref="P16:P19" si="7">IFERROR((O16*M16),"")</f>
        <v/>
      </c>
      <c r="Q16" s="56"/>
      <c r="R16" s="3"/>
      <c r="Z16" s="3"/>
    </row>
    <row r="17" spans="1:26" ht="17.850000000000001" customHeight="1" thickBot="1" x14ac:dyDescent="0.3">
      <c r="A17" s="166"/>
      <c r="B17" s="57" t="s">
        <v>62</v>
      </c>
      <c r="C17" s="52">
        <v>206</v>
      </c>
      <c r="D17" s="53" t="s">
        <v>35</v>
      </c>
      <c r="E17" s="54">
        <v>4</v>
      </c>
      <c r="F17" s="54"/>
      <c r="G17" s="46" t="str">
        <f t="shared" si="0"/>
        <v/>
      </c>
      <c r="H17" s="55"/>
      <c r="I17" s="84"/>
      <c r="J17" s="57" t="s">
        <v>9</v>
      </c>
      <c r="K17" s="52">
        <v>351</v>
      </c>
      <c r="L17" s="82" t="s">
        <v>67</v>
      </c>
      <c r="M17" s="54">
        <v>4</v>
      </c>
      <c r="N17" s="54"/>
      <c r="O17" s="49" t="str">
        <f t="shared" si="2"/>
        <v/>
      </c>
      <c r="P17" s="49" t="str">
        <f t="shared" si="7"/>
        <v/>
      </c>
      <c r="Q17" s="56"/>
      <c r="R17" s="3"/>
      <c r="Z17" s="3"/>
    </row>
    <row r="18" spans="1:26" ht="17.850000000000001" customHeight="1" thickBot="1" x14ac:dyDescent="0.3">
      <c r="A18" s="166"/>
      <c r="B18" s="57" t="s">
        <v>19</v>
      </c>
      <c r="C18" s="52">
        <v>251</v>
      </c>
      <c r="D18" s="53" t="s">
        <v>34</v>
      </c>
      <c r="E18" s="54">
        <v>4</v>
      </c>
      <c r="F18" s="54" t="s">
        <v>222</v>
      </c>
      <c r="G18" s="46" t="str">
        <f t="shared" si="0"/>
        <v/>
      </c>
      <c r="H18" s="55" t="str">
        <f t="shared" si="6"/>
        <v xml:space="preserve"> </v>
      </c>
      <c r="I18" s="60" t="s">
        <v>8</v>
      </c>
      <c r="J18" s="57" t="s">
        <v>19</v>
      </c>
      <c r="K18" s="52">
        <v>252</v>
      </c>
      <c r="L18" s="82" t="s">
        <v>36</v>
      </c>
      <c r="M18" s="54">
        <v>4</v>
      </c>
      <c r="N18" s="54"/>
      <c r="O18" s="49" t="str">
        <f t="shared" si="2"/>
        <v/>
      </c>
      <c r="P18" s="49" t="str">
        <f t="shared" si="7"/>
        <v/>
      </c>
      <c r="Q18" s="60" t="s">
        <v>8</v>
      </c>
      <c r="Z18" s="3"/>
    </row>
    <row r="19" spans="1:26" ht="17.850000000000001" customHeight="1" thickBot="1" x14ac:dyDescent="0.3">
      <c r="A19" s="167"/>
      <c r="B19" s="199" t="s">
        <v>59</v>
      </c>
      <c r="C19" s="200"/>
      <c r="D19" s="146" t="s">
        <v>77</v>
      </c>
      <c r="E19" s="62">
        <v>3</v>
      </c>
      <c r="F19" s="62"/>
      <c r="G19" s="46" t="str">
        <f t="shared" si="0"/>
        <v/>
      </c>
      <c r="H19" s="55"/>
      <c r="I19" s="62" t="s">
        <v>76</v>
      </c>
      <c r="J19" s="199" t="s">
        <v>39</v>
      </c>
      <c r="K19" s="200"/>
      <c r="L19" s="88"/>
      <c r="M19" s="55">
        <v>1</v>
      </c>
      <c r="N19" s="55"/>
      <c r="O19" s="49" t="str">
        <f t="shared" si="2"/>
        <v/>
      </c>
      <c r="P19" s="89" t="str">
        <f t="shared" si="7"/>
        <v/>
      </c>
      <c r="Q19" s="148" t="s">
        <v>21</v>
      </c>
      <c r="R19" s="3"/>
      <c r="Z19" s="3"/>
    </row>
    <row r="20" spans="1:26" ht="17.850000000000001" customHeight="1" thickBot="1" x14ac:dyDescent="0.3">
      <c r="A20" s="165" t="s">
        <v>56</v>
      </c>
      <c r="B20" s="90"/>
      <c r="C20" s="91"/>
      <c r="D20" s="92"/>
      <c r="E20" s="93">
        <f>SUM(E15:E19)</f>
        <v>18</v>
      </c>
      <c r="F20" s="93"/>
      <c r="G20" s="46" t="str">
        <f t="shared" si="0"/>
        <v/>
      </c>
      <c r="H20" s="93">
        <f>SUM(SUMIF(G15:G19,"&lt;=4",H15:H19))</f>
        <v>0</v>
      </c>
      <c r="I20" s="94"/>
      <c r="J20" s="95"/>
      <c r="K20" s="95"/>
      <c r="L20" s="96"/>
      <c r="M20" s="93">
        <f>SUM(M15:M19)</f>
        <v>16</v>
      </c>
      <c r="N20" s="78"/>
      <c r="O20" s="49" t="str">
        <f t="shared" si="2"/>
        <v/>
      </c>
      <c r="P20" s="78">
        <f>SUM(SUMIF(O15:O19,"&lt;=4",P15:P19))</f>
        <v>0</v>
      </c>
      <c r="Q20" s="97"/>
      <c r="Z20" s="3"/>
    </row>
    <row r="21" spans="1:26" ht="17.850000000000001" customHeight="1" thickBot="1" x14ac:dyDescent="0.3">
      <c r="A21" s="166"/>
      <c r="B21" s="98" t="s">
        <v>9</v>
      </c>
      <c r="C21" s="43">
        <v>320</v>
      </c>
      <c r="D21" s="99" t="s">
        <v>68</v>
      </c>
      <c r="E21" s="100">
        <v>3</v>
      </c>
      <c r="F21" s="100"/>
      <c r="G21" s="46" t="str">
        <f t="shared" si="0"/>
        <v/>
      </c>
      <c r="H21" s="47" t="str">
        <f>IFERROR((G21*E21)," ")</f>
        <v xml:space="preserve"> </v>
      </c>
      <c r="I21" s="56"/>
      <c r="J21" s="98" t="s">
        <v>9</v>
      </c>
      <c r="K21" s="43">
        <v>401</v>
      </c>
      <c r="L21" s="48" t="s">
        <v>71</v>
      </c>
      <c r="M21" s="100">
        <v>1</v>
      </c>
      <c r="N21" s="100"/>
      <c r="O21" s="49" t="str">
        <f t="shared" si="2"/>
        <v/>
      </c>
      <c r="P21" s="49" t="str">
        <f>IFERROR((O21*M21),"")</f>
        <v/>
      </c>
      <c r="Q21" s="50"/>
      <c r="Z21" s="3"/>
    </row>
    <row r="22" spans="1:26" ht="17.850000000000001" customHeight="1" thickBot="1" x14ac:dyDescent="0.3">
      <c r="A22" s="166"/>
      <c r="B22" s="86" t="s">
        <v>9</v>
      </c>
      <c r="C22" s="58">
        <v>321</v>
      </c>
      <c r="D22" s="53" t="s">
        <v>69</v>
      </c>
      <c r="E22" s="54">
        <v>2</v>
      </c>
      <c r="F22" s="54"/>
      <c r="G22" s="46" t="str">
        <f t="shared" si="0"/>
        <v/>
      </c>
      <c r="H22" s="55" t="str">
        <f t="shared" ref="H22:H24" si="8">IFERROR((G22*E22)," ")</f>
        <v xml:space="preserve"> </v>
      </c>
      <c r="I22" s="56"/>
      <c r="J22" s="86" t="s">
        <v>9</v>
      </c>
      <c r="K22" s="101">
        <v>343</v>
      </c>
      <c r="L22" s="53" t="s">
        <v>38</v>
      </c>
      <c r="M22" s="54">
        <v>4</v>
      </c>
      <c r="N22" s="54"/>
      <c r="O22" s="49" t="str">
        <f t="shared" si="2"/>
        <v/>
      </c>
      <c r="P22" s="49" t="str">
        <f t="shared" ref="P22:P25" si="9">IFERROR((O22*M22),"")</f>
        <v/>
      </c>
      <c r="Q22" s="56"/>
      <c r="Z22" s="3"/>
    </row>
    <row r="23" spans="1:26" ht="17.850000000000001" customHeight="1" thickBot="1" x14ac:dyDescent="0.3">
      <c r="A23" s="166"/>
      <c r="B23" s="57" t="s">
        <v>9</v>
      </c>
      <c r="C23" s="87">
        <v>376</v>
      </c>
      <c r="D23" s="53" t="s">
        <v>37</v>
      </c>
      <c r="E23" s="54">
        <v>4</v>
      </c>
      <c r="F23" s="54"/>
      <c r="G23" s="46" t="str">
        <f t="shared" si="0"/>
        <v/>
      </c>
      <c r="H23" s="54" t="str">
        <f t="shared" si="8"/>
        <v xml:space="preserve"> </v>
      </c>
      <c r="I23" s="102"/>
      <c r="J23" s="57" t="s">
        <v>9</v>
      </c>
      <c r="K23" s="52">
        <v>331</v>
      </c>
      <c r="L23" s="53" t="s">
        <v>70</v>
      </c>
      <c r="M23" s="54">
        <v>4</v>
      </c>
      <c r="N23" s="54"/>
      <c r="O23" s="49" t="str">
        <f t="shared" si="2"/>
        <v/>
      </c>
      <c r="P23" s="49" t="str">
        <f t="shared" si="9"/>
        <v/>
      </c>
      <c r="Q23" s="56"/>
      <c r="Z23" s="3"/>
    </row>
    <row r="24" spans="1:26" ht="17.850000000000001" customHeight="1" x14ac:dyDescent="0.25">
      <c r="A24" s="166"/>
      <c r="B24" s="103" t="s">
        <v>9</v>
      </c>
      <c r="C24" s="87">
        <v>341</v>
      </c>
      <c r="D24" s="119" t="s">
        <v>22</v>
      </c>
      <c r="E24" s="54">
        <v>3</v>
      </c>
      <c r="F24" s="54"/>
      <c r="G24" s="46" t="str">
        <f t="shared" si="0"/>
        <v/>
      </c>
      <c r="H24" s="54" t="str">
        <f t="shared" si="8"/>
        <v xml:space="preserve"> </v>
      </c>
      <c r="I24" s="104"/>
      <c r="J24" s="197" t="s">
        <v>52</v>
      </c>
      <c r="K24" s="198"/>
      <c r="L24" s="53" t="s">
        <v>72</v>
      </c>
      <c r="M24" s="85">
        <v>3</v>
      </c>
      <c r="N24" s="85"/>
      <c r="O24" s="49" t="str">
        <f t="shared" si="2"/>
        <v/>
      </c>
      <c r="P24" s="49" t="str">
        <f t="shared" si="9"/>
        <v/>
      </c>
      <c r="Q24" s="60" t="s">
        <v>12</v>
      </c>
      <c r="Z24" s="3"/>
    </row>
    <row r="25" spans="1:26" ht="17.850000000000001" customHeight="1" thickBot="1" x14ac:dyDescent="0.3">
      <c r="A25" s="167"/>
      <c r="B25" s="66"/>
      <c r="C25" s="67"/>
      <c r="D25" s="68"/>
      <c r="E25" s="68"/>
      <c r="F25" s="69"/>
      <c r="G25" s="49" t="str">
        <f t="shared" ref="G25" si="10">IFERROR(VLOOKUP(F25,$G$48:$H$56,2,FALSE),"")</f>
        <v/>
      </c>
      <c r="H25" s="70"/>
      <c r="I25" s="71"/>
      <c r="J25" s="199" t="s">
        <v>59</v>
      </c>
      <c r="K25" s="200"/>
      <c r="L25" s="146" t="s">
        <v>77</v>
      </c>
      <c r="M25" s="63">
        <v>3</v>
      </c>
      <c r="N25" s="63" t="s">
        <v>222</v>
      </c>
      <c r="O25" s="49" t="str">
        <f t="shared" si="2"/>
        <v/>
      </c>
      <c r="P25" s="89" t="str">
        <f t="shared" si="9"/>
        <v/>
      </c>
      <c r="Q25" s="105" t="s">
        <v>224</v>
      </c>
    </row>
    <row r="26" spans="1:26" ht="17.850000000000001" customHeight="1" thickBot="1" x14ac:dyDescent="0.3">
      <c r="A26" s="165" t="s">
        <v>57</v>
      </c>
      <c r="B26" s="106"/>
      <c r="C26" s="107"/>
      <c r="D26" s="108"/>
      <c r="E26" s="93">
        <f>SUM(E21:E25)</f>
        <v>12</v>
      </c>
      <c r="F26" s="93"/>
      <c r="G26" s="46" t="str">
        <f t="shared" si="0"/>
        <v/>
      </c>
      <c r="H26" s="110">
        <f>SUM(SUMIF(G21:G25,"&lt;=4",H21:H25))</f>
        <v>0</v>
      </c>
      <c r="I26" s="111"/>
      <c r="J26" s="112"/>
      <c r="K26" s="112"/>
      <c r="L26" s="113"/>
      <c r="M26" s="109">
        <f>SUM(M21:M25)</f>
        <v>15</v>
      </c>
      <c r="N26" s="114"/>
      <c r="O26" s="49" t="str">
        <f t="shared" si="2"/>
        <v/>
      </c>
      <c r="P26" s="78">
        <f>SUM(SUMIF(O21:O25,"&lt;=4",P21:P25))</f>
        <v>0</v>
      </c>
      <c r="Q26" s="115"/>
      <c r="Z26" s="3"/>
    </row>
    <row r="27" spans="1:26" ht="17.850000000000001" customHeight="1" thickBot="1" x14ac:dyDescent="0.3">
      <c r="A27" s="166"/>
      <c r="B27" s="42" t="s">
        <v>9</v>
      </c>
      <c r="C27" s="43">
        <v>403</v>
      </c>
      <c r="D27" s="48" t="s">
        <v>23</v>
      </c>
      <c r="E27" s="46">
        <v>2</v>
      </c>
      <c r="F27" s="46"/>
      <c r="G27" s="46" t="str">
        <f t="shared" si="0"/>
        <v/>
      </c>
      <c r="H27" s="46" t="str">
        <f>IFERROR((G27*E27)," ")</f>
        <v xml:space="preserve"> </v>
      </c>
      <c r="I27" s="81"/>
      <c r="J27" s="42" t="s">
        <v>9</v>
      </c>
      <c r="K27" s="43">
        <v>405</v>
      </c>
      <c r="L27" s="116" t="s">
        <v>75</v>
      </c>
      <c r="M27" s="117">
        <v>3</v>
      </c>
      <c r="N27" s="117"/>
      <c r="O27" s="49" t="str">
        <f t="shared" si="2"/>
        <v/>
      </c>
      <c r="P27" s="49" t="str">
        <f>IFERROR((O27*M27),"")</f>
        <v/>
      </c>
      <c r="Q27" s="50"/>
      <c r="Z27" s="3"/>
    </row>
    <row r="28" spans="1:26" ht="17.850000000000001" customHeight="1" thickBot="1" x14ac:dyDescent="0.3">
      <c r="A28" s="166"/>
      <c r="B28" s="57" t="s">
        <v>24</v>
      </c>
      <c r="C28" s="52">
        <v>327</v>
      </c>
      <c r="D28" s="53" t="s">
        <v>81</v>
      </c>
      <c r="E28" s="54">
        <v>3</v>
      </c>
      <c r="F28" s="54"/>
      <c r="G28" s="46" t="str">
        <f t="shared" si="0"/>
        <v/>
      </c>
      <c r="H28" s="61" t="str">
        <f t="shared" ref="H28:H31" si="11">IFERROR((G28*E28)," ")</f>
        <v xml:space="preserve"> </v>
      </c>
      <c r="I28" s="62" t="s">
        <v>79</v>
      </c>
      <c r="J28" s="197" t="s">
        <v>73</v>
      </c>
      <c r="K28" s="198"/>
      <c r="L28" s="118"/>
      <c r="M28" s="54">
        <v>3</v>
      </c>
      <c r="N28" s="54"/>
      <c r="O28" s="49" t="str">
        <f t="shared" si="2"/>
        <v/>
      </c>
      <c r="P28" s="49" t="str">
        <f t="shared" ref="P28:P31" si="12">IFERROR((O28*M28),"")</f>
        <v/>
      </c>
      <c r="Q28" s="56"/>
      <c r="Z28" s="3"/>
    </row>
    <row r="29" spans="1:26" ht="17.850000000000001" customHeight="1" thickBot="1" x14ac:dyDescent="0.3">
      <c r="A29" s="166"/>
      <c r="B29" s="197" t="s">
        <v>73</v>
      </c>
      <c r="C29" s="198"/>
      <c r="D29" s="53"/>
      <c r="E29" s="54">
        <v>3</v>
      </c>
      <c r="F29" s="54"/>
      <c r="G29" s="46" t="str">
        <f t="shared" si="0"/>
        <v/>
      </c>
      <c r="H29" s="54" t="str">
        <f t="shared" si="11"/>
        <v xml:space="preserve"> </v>
      </c>
      <c r="I29" s="104"/>
      <c r="J29" s="197" t="s">
        <v>74</v>
      </c>
      <c r="K29" s="198"/>
      <c r="L29" s="118"/>
      <c r="M29" s="54">
        <v>3</v>
      </c>
      <c r="N29" s="54"/>
      <c r="O29" s="49" t="str">
        <f t="shared" si="2"/>
        <v/>
      </c>
      <c r="P29" s="49" t="str">
        <f t="shared" si="12"/>
        <v/>
      </c>
      <c r="Q29" s="56"/>
    </row>
    <row r="30" spans="1:26" ht="17.850000000000001" customHeight="1" thickBot="1" x14ac:dyDescent="0.3">
      <c r="A30" s="166"/>
      <c r="B30" s="197" t="s">
        <v>73</v>
      </c>
      <c r="C30" s="198"/>
      <c r="D30" s="53"/>
      <c r="E30" s="54">
        <v>3</v>
      </c>
      <c r="F30" s="54"/>
      <c r="G30" s="46" t="str">
        <f t="shared" si="0"/>
        <v/>
      </c>
      <c r="H30" s="61" t="str">
        <f t="shared" si="11"/>
        <v xml:space="preserve"> </v>
      </c>
      <c r="I30" s="104"/>
      <c r="J30" s="197" t="s">
        <v>74</v>
      </c>
      <c r="K30" s="198"/>
      <c r="L30" s="118"/>
      <c r="M30" s="54">
        <v>3</v>
      </c>
      <c r="N30" s="54"/>
      <c r="O30" s="49" t="str">
        <f t="shared" si="2"/>
        <v/>
      </c>
      <c r="P30" s="49" t="str">
        <f t="shared" si="12"/>
        <v/>
      </c>
      <c r="Q30" s="56"/>
    </row>
    <row r="31" spans="1:26" ht="17.850000000000001" customHeight="1" thickBot="1" x14ac:dyDescent="0.3">
      <c r="A31" s="166"/>
      <c r="B31" s="199" t="s">
        <v>74</v>
      </c>
      <c r="C31" s="200"/>
      <c r="D31" s="119"/>
      <c r="E31" s="55">
        <v>3</v>
      </c>
      <c r="F31" s="55"/>
      <c r="G31" s="46" t="str">
        <f t="shared" si="0"/>
        <v/>
      </c>
      <c r="H31" s="55" t="str">
        <f t="shared" si="11"/>
        <v xml:space="preserve"> </v>
      </c>
      <c r="I31" s="120"/>
      <c r="J31" s="199" t="s">
        <v>74</v>
      </c>
      <c r="K31" s="200"/>
      <c r="L31" s="121"/>
      <c r="M31" s="55">
        <v>3</v>
      </c>
      <c r="N31" s="55"/>
      <c r="O31" s="49" t="str">
        <f t="shared" si="2"/>
        <v/>
      </c>
      <c r="P31" s="89" t="str">
        <f t="shared" si="12"/>
        <v/>
      </c>
      <c r="Q31" s="122"/>
      <c r="Z31" s="8">
        <f>SUM(H14,H20,H26,H32,P14,P20,P26,P32,H43)</f>
        <v>0</v>
      </c>
    </row>
    <row r="32" spans="1:26" ht="17.850000000000001" customHeight="1" thickBot="1" x14ac:dyDescent="0.3">
      <c r="A32" s="167"/>
      <c r="B32" s="106"/>
      <c r="C32" s="107"/>
      <c r="D32" s="108"/>
      <c r="E32" s="93">
        <f>SUM(E27:E31)</f>
        <v>14</v>
      </c>
      <c r="F32" s="93"/>
      <c r="G32" s="93"/>
      <c r="H32" s="93">
        <f>SUM(SUMIF(G27:G31,"&lt;=4",H27:H31))</f>
        <v>0</v>
      </c>
      <c r="I32" s="94"/>
      <c r="J32" s="95"/>
      <c r="K32" s="112"/>
      <c r="L32" s="96"/>
      <c r="M32" s="93">
        <f>SUM(M27:M31)</f>
        <v>15</v>
      </c>
      <c r="N32" s="123" t="s">
        <v>40</v>
      </c>
      <c r="O32" s="123"/>
      <c r="P32" s="123">
        <f>SUM(SUMIF(O27:O31,"&lt;=4",P27:P31))</f>
        <v>0</v>
      </c>
      <c r="Q32" s="124"/>
      <c r="Z32" s="3"/>
    </row>
    <row r="33" spans="1:17" ht="17.850000000000001" customHeight="1" x14ac:dyDescent="0.25">
      <c r="A33" s="128"/>
      <c r="B33" s="129"/>
      <c r="C33" s="129"/>
      <c r="D33" s="130"/>
      <c r="E33" s="131"/>
      <c r="F33" s="131"/>
      <c r="G33" s="131"/>
      <c r="H33" s="131"/>
      <c r="I33" s="132"/>
      <c r="J33" s="132"/>
      <c r="K33" s="132"/>
      <c r="L33" s="132"/>
      <c r="M33" s="133"/>
      <c r="N33" s="134"/>
      <c r="O33" s="135"/>
      <c r="P33" s="135"/>
      <c r="Q33" s="136"/>
    </row>
    <row r="34" spans="1:17" ht="15.75" thickBot="1" x14ac:dyDescent="0.3">
      <c r="N34" s="1"/>
      <c r="O34" s="1"/>
      <c r="P34" s="1"/>
    </row>
    <row r="35" spans="1:17" ht="16.5" thickBot="1" x14ac:dyDescent="0.3">
      <c r="A35" s="2"/>
      <c r="B35" s="16" t="s">
        <v>27</v>
      </c>
      <c r="C35" s="17"/>
      <c r="D35" s="25"/>
      <c r="E35" s="18" t="s">
        <v>3</v>
      </c>
      <c r="F35" s="19" t="s">
        <v>4</v>
      </c>
      <c r="G35" s="18"/>
      <c r="H35" s="19"/>
      <c r="I35" s="20" t="s">
        <v>33</v>
      </c>
      <c r="N35" s="1"/>
      <c r="O35" s="1"/>
      <c r="P35" s="1"/>
    </row>
    <row r="36" spans="1:17" x14ac:dyDescent="0.25">
      <c r="B36" s="139"/>
      <c r="C36" s="140"/>
      <c r="D36" s="48"/>
      <c r="E36" s="46"/>
      <c r="F36" s="46"/>
      <c r="G36" s="100"/>
      <c r="H36" s="117"/>
      <c r="I36" s="141"/>
      <c r="N36" s="1"/>
      <c r="O36" s="1"/>
      <c r="P36" s="1"/>
    </row>
    <row r="37" spans="1:17" x14ac:dyDescent="0.25">
      <c r="B37" s="142" t="s">
        <v>40</v>
      </c>
      <c r="C37" s="143" t="s">
        <v>40</v>
      </c>
      <c r="D37" s="53" t="s">
        <v>40</v>
      </c>
      <c r="E37" s="54"/>
      <c r="F37" s="59"/>
      <c r="G37" s="54"/>
      <c r="H37" s="144"/>
      <c r="I37" s="60"/>
    </row>
    <row r="38" spans="1:17" x14ac:dyDescent="0.25">
      <c r="B38" s="142" t="s">
        <v>40</v>
      </c>
      <c r="C38" s="143" t="s">
        <v>40</v>
      </c>
      <c r="D38" s="53" t="s">
        <v>40</v>
      </c>
      <c r="E38" s="54"/>
      <c r="F38" s="59"/>
      <c r="G38" s="54"/>
      <c r="H38" s="144"/>
      <c r="I38" s="60"/>
    </row>
    <row r="39" spans="1:17" x14ac:dyDescent="0.25">
      <c r="B39" s="142" t="s">
        <v>40</v>
      </c>
      <c r="C39" s="143" t="s">
        <v>40</v>
      </c>
      <c r="D39" s="53" t="s">
        <v>40</v>
      </c>
      <c r="E39" s="54"/>
      <c r="F39" s="59"/>
      <c r="G39" s="54"/>
      <c r="H39" s="144"/>
      <c r="I39" s="60"/>
    </row>
    <row r="40" spans="1:17" x14ac:dyDescent="0.25">
      <c r="B40" s="142" t="s">
        <v>40</v>
      </c>
      <c r="C40" s="143" t="s">
        <v>40</v>
      </c>
      <c r="D40" s="53" t="s">
        <v>40</v>
      </c>
      <c r="E40" s="54"/>
      <c r="F40" s="59"/>
      <c r="G40" s="54"/>
      <c r="H40" s="144"/>
      <c r="I40" s="60"/>
    </row>
    <row r="41" spans="1:17" x14ac:dyDescent="0.25">
      <c r="B41" s="142" t="s">
        <v>40</v>
      </c>
      <c r="C41" s="143" t="s">
        <v>40</v>
      </c>
      <c r="D41" s="53" t="s">
        <v>40</v>
      </c>
      <c r="E41" s="54"/>
      <c r="F41" s="59"/>
      <c r="G41" s="54"/>
      <c r="H41" s="144"/>
      <c r="I41" s="60"/>
    </row>
    <row r="42" spans="1:17" ht="15.75" thickBot="1" x14ac:dyDescent="0.3">
      <c r="B42" s="142" t="s">
        <v>40</v>
      </c>
      <c r="C42" s="143" t="s">
        <v>40</v>
      </c>
      <c r="D42" s="53" t="s">
        <v>40</v>
      </c>
      <c r="E42" s="54"/>
      <c r="F42" s="59"/>
      <c r="G42" s="54"/>
      <c r="H42" s="144"/>
      <c r="I42" s="60"/>
    </row>
    <row r="43" spans="1:17" ht="16.5" thickBot="1" x14ac:dyDescent="0.3">
      <c r="B43" s="22"/>
      <c r="C43" s="7"/>
      <c r="D43" s="137"/>
      <c r="E43" s="138">
        <f>SUM(E36:E42)</f>
        <v>0</v>
      </c>
      <c r="F43" s="15" t="s">
        <v>40</v>
      </c>
      <c r="G43" s="24">
        <f>SUM(SUMIF(O15:O19,"&lt;=4",P15:P19))</f>
        <v>0</v>
      </c>
      <c r="H43" s="21">
        <f>SUM(SUMIF(G36:G42,"&lt;=4",H36:H42))</f>
        <v>0</v>
      </c>
      <c r="I43" s="23"/>
    </row>
    <row r="44" spans="1:17" ht="16.5" thickBot="1" x14ac:dyDescent="0.3">
      <c r="B44" s="187" t="s">
        <v>28</v>
      </c>
      <c r="C44" s="179"/>
      <c r="D44" s="180"/>
      <c r="E44" s="178">
        <f>SUM(E14,M14,E20,M20,E26,M26,E32,M32)</f>
        <v>126</v>
      </c>
      <c r="F44" s="179"/>
      <c r="G44" s="179"/>
      <c r="H44" s="179"/>
      <c r="I44" s="180"/>
    </row>
    <row r="45" spans="1:17" ht="16.5" thickBot="1" x14ac:dyDescent="0.3">
      <c r="B45" s="187" t="s">
        <v>29</v>
      </c>
      <c r="C45" s="179"/>
      <c r="D45" s="180"/>
      <c r="E45" s="178">
        <f>SUM(SUMIF(F8:F13,"&lt;=F",E8:E13),SUMIF(N8:N12,"&lt;=F",M8:M12),SUMIF(F15:F19,"&lt;=F",E15:E19),SUMIF(N15:N19,"&lt;=F",M15:M19),SUMIF(F21:F25,"&lt;=F",E21:E25),SUMIF(N21:N25,"&lt;=F",M21:M25),SUMIF(F27:F31,"&lt;=F",E27:E31),SUMIF(N27:N31,"&lt;=F",M27:M31),SUMIF(F36:F42,"&lt;=F",E36:E42))</f>
        <v>0</v>
      </c>
      <c r="F45" s="181"/>
      <c r="G45" s="181"/>
      <c r="H45" s="181"/>
      <c r="I45" s="182"/>
    </row>
    <row r="46" spans="1:17" x14ac:dyDescent="0.25">
      <c r="B46" s="191" t="s">
        <v>30</v>
      </c>
      <c r="C46" s="192"/>
      <c r="D46" s="193"/>
      <c r="E46" s="172" t="str">
        <f>IFERROR(Z31/E45, " ")</f>
        <v xml:space="preserve"> </v>
      </c>
      <c r="F46" s="173"/>
      <c r="G46" s="173"/>
      <c r="H46" s="173"/>
      <c r="I46" s="174"/>
    </row>
    <row r="47" spans="1:17" ht="15.75" thickBot="1" x14ac:dyDescent="0.3">
      <c r="B47" s="194"/>
      <c r="C47" s="195"/>
      <c r="D47" s="196"/>
      <c r="E47" s="175"/>
      <c r="F47" s="176"/>
      <c r="G47" s="176"/>
      <c r="H47" s="176"/>
      <c r="I47" s="177"/>
    </row>
    <row r="48" spans="1:17" x14ac:dyDescent="0.25">
      <c r="G48" t="s">
        <v>79</v>
      </c>
      <c r="H48">
        <v>4</v>
      </c>
    </row>
    <row r="49" spans="7:8" x14ac:dyDescent="0.25">
      <c r="G49" t="s">
        <v>80</v>
      </c>
      <c r="H49">
        <v>3</v>
      </c>
    </row>
    <row r="50" spans="7:8" x14ac:dyDescent="0.25">
      <c r="G50" t="s">
        <v>12</v>
      </c>
      <c r="H50">
        <v>2</v>
      </c>
    </row>
    <row r="51" spans="7:8" x14ac:dyDescent="0.25">
      <c r="G51" t="s">
        <v>41</v>
      </c>
      <c r="H51">
        <v>1</v>
      </c>
    </row>
    <row r="52" spans="7:8" x14ac:dyDescent="0.25">
      <c r="G52" t="s">
        <v>42</v>
      </c>
      <c r="H52">
        <v>0</v>
      </c>
    </row>
    <row r="53" spans="7:8" x14ac:dyDescent="0.25">
      <c r="G53" t="s">
        <v>43</v>
      </c>
      <c r="H53">
        <v>4</v>
      </c>
    </row>
    <row r="54" spans="7:8" x14ac:dyDescent="0.25">
      <c r="G54" t="s">
        <v>44</v>
      </c>
      <c r="H54">
        <v>3.5</v>
      </c>
    </row>
    <row r="55" spans="7:8" x14ac:dyDescent="0.25">
      <c r="G55" t="s">
        <v>45</v>
      </c>
      <c r="H55">
        <v>3</v>
      </c>
    </row>
    <row r="56" spans="7:8" x14ac:dyDescent="0.25">
      <c r="G56" t="s">
        <v>46</v>
      </c>
      <c r="H56">
        <v>3.5</v>
      </c>
    </row>
    <row r="57" spans="7:8" x14ac:dyDescent="0.25">
      <c r="G57" t="s">
        <v>47</v>
      </c>
      <c r="H57">
        <v>3</v>
      </c>
    </row>
    <row r="58" spans="7:8" x14ac:dyDescent="0.25">
      <c r="G58" t="s">
        <v>48</v>
      </c>
      <c r="H58">
        <v>2.5</v>
      </c>
    </row>
    <row r="59" spans="7:8" x14ac:dyDescent="0.25">
      <c r="G59" t="s">
        <v>49</v>
      </c>
      <c r="H59">
        <v>3</v>
      </c>
    </row>
    <row r="60" spans="7:8" x14ac:dyDescent="0.25">
      <c r="G60" t="s">
        <v>50</v>
      </c>
      <c r="H60">
        <v>2.5</v>
      </c>
    </row>
    <row r="61" spans="7:8" x14ac:dyDescent="0.25">
      <c r="G61" t="s">
        <v>51</v>
      </c>
      <c r="H61">
        <v>2</v>
      </c>
    </row>
  </sheetData>
  <mergeCells count="36">
    <mergeCell ref="B29:C29"/>
    <mergeCell ref="B30:C30"/>
    <mergeCell ref="B31:C31"/>
    <mergeCell ref="J25:K25"/>
    <mergeCell ref="J28:K28"/>
    <mergeCell ref="J29:K29"/>
    <mergeCell ref="J30:K30"/>
    <mergeCell ref="J31:K31"/>
    <mergeCell ref="B12:C12"/>
    <mergeCell ref="B13:C13"/>
    <mergeCell ref="B19:C19"/>
    <mergeCell ref="J19:K19"/>
    <mergeCell ref="J24:K24"/>
    <mergeCell ref="A8:A13"/>
    <mergeCell ref="R7:S7"/>
    <mergeCell ref="R9:S9"/>
    <mergeCell ref="R11:S11"/>
    <mergeCell ref="E46:I47"/>
    <mergeCell ref="E44:I44"/>
    <mergeCell ref="E45:I45"/>
    <mergeCell ref="B7:D7"/>
    <mergeCell ref="J7:L7"/>
    <mergeCell ref="B45:D45"/>
    <mergeCell ref="A14:A19"/>
    <mergeCell ref="B14:D14"/>
    <mergeCell ref="A20:A25"/>
    <mergeCell ref="A26:A32"/>
    <mergeCell ref="B44:D44"/>
    <mergeCell ref="B46:D47"/>
    <mergeCell ref="R4:T4"/>
    <mergeCell ref="K4:L4"/>
    <mergeCell ref="B6:I6"/>
    <mergeCell ref="J6:Q6"/>
    <mergeCell ref="A1:Q1"/>
    <mergeCell ref="A2:Q2"/>
    <mergeCell ref="C4:D4"/>
  </mergeCells>
  <dataValidations disablePrompts="1" count="2">
    <dataValidation type="list" allowBlank="1" showInputMessage="1" showErrorMessage="1" sqref="S5:U5 V4:Y5" xr:uid="{00000000-0002-0000-0000-000000000000}">
      <formula1>#REF!</formula1>
    </dataValidation>
    <dataValidation type="list" allowBlank="1" showInputMessage="1" showErrorMessage="1" sqref="G50:G61" xr:uid="{00000000-0002-0000-0000-000001000000}">
      <formula1>$F$8</formula1>
    </dataValidation>
  </dataValidations>
  <pageMargins left="0.2" right="0.2" top="0.25" bottom="0.25" header="0" footer="0"/>
  <pageSetup orientation="landscape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Check Box 27">
              <controlPr defaultSize="0" autoFill="0" autoLine="0" autoPict="0">
                <anchor moveWithCells="1">
                  <from>
                    <xdr:col>10</xdr:col>
                    <xdr:colOff>0</xdr:colOff>
                    <xdr:row>34</xdr:row>
                    <xdr:rowOff>0</xdr:rowOff>
                  </from>
                  <to>
                    <xdr:col>11</xdr:col>
                    <xdr:colOff>876300</xdr:colOff>
                    <xdr:row>35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Fill="0" autoLine="0" autoPict="0">
                <anchor moveWithCells="1">
                  <from>
                    <xdr:col>10</xdr:col>
                    <xdr:colOff>0</xdr:colOff>
                    <xdr:row>35</xdr:row>
                    <xdr:rowOff>142875</xdr:rowOff>
                  </from>
                  <to>
                    <xdr:col>11</xdr:col>
                    <xdr:colOff>1257300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Fill="0" autoLine="0" autoPict="0">
                <anchor moveWithCells="1">
                  <from>
                    <xdr:col>11</xdr:col>
                    <xdr:colOff>1590675</xdr:colOff>
                    <xdr:row>34</xdr:row>
                    <xdr:rowOff>0</xdr:rowOff>
                  </from>
                  <to>
                    <xdr:col>13</xdr:col>
                    <xdr:colOff>361950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Fill="0" autoLine="0" autoPict="0">
                <anchor moveWithCells="1">
                  <from>
                    <xdr:col>11</xdr:col>
                    <xdr:colOff>1590675</xdr:colOff>
                    <xdr:row>35</xdr:row>
                    <xdr:rowOff>142875</xdr:rowOff>
                  </from>
                  <to>
                    <xdr:col>16</xdr:col>
                    <xdr:colOff>152400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Fill="0" autoLine="0" autoPict="0">
                <anchor moveWithCells="1">
                  <from>
                    <xdr:col>10</xdr:col>
                    <xdr:colOff>0</xdr:colOff>
                    <xdr:row>37</xdr:row>
                    <xdr:rowOff>142875</xdr:rowOff>
                  </from>
                  <to>
                    <xdr:col>11</xdr:col>
                    <xdr:colOff>733425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Check Box 32">
              <controlPr defaultSize="0" autoFill="0" autoLine="0" autoPict="0">
                <anchor moveWithCells="1">
                  <from>
                    <xdr:col>11</xdr:col>
                    <xdr:colOff>1590675</xdr:colOff>
                    <xdr:row>37</xdr:row>
                    <xdr:rowOff>142875</xdr:rowOff>
                  </from>
                  <to>
                    <xdr:col>16</xdr:col>
                    <xdr:colOff>180975</xdr:colOff>
                    <xdr:row>39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3"/>
  <sheetViews>
    <sheetView workbookViewId="0">
      <selection activeCell="A4" sqref="A4"/>
    </sheetView>
  </sheetViews>
  <sheetFormatPr defaultColWidth="8.85546875" defaultRowHeight="15" x14ac:dyDescent="0.25"/>
  <cols>
    <col min="1" max="1" width="17.140625" customWidth="1"/>
    <col min="2" max="2" width="59.5703125" bestFit="1" customWidth="1"/>
    <col min="3" max="3" width="5.7109375" bestFit="1" customWidth="1"/>
    <col min="4" max="4" width="9.7109375" bestFit="1" customWidth="1"/>
    <col min="5" max="5" width="54.5703125" bestFit="1" customWidth="1"/>
    <col min="6" max="6" width="5.7109375" bestFit="1" customWidth="1"/>
  </cols>
  <sheetData>
    <row r="1" spans="1:6" ht="24" customHeight="1" x14ac:dyDescent="0.25">
      <c r="A1" s="201" t="s">
        <v>82</v>
      </c>
      <c r="B1" s="201"/>
      <c r="C1" s="201"/>
      <c r="D1" s="201"/>
      <c r="E1" s="201"/>
      <c r="F1" s="201"/>
    </row>
    <row r="2" spans="1:6" ht="24" customHeight="1" x14ac:dyDescent="0.25">
      <c r="A2" s="201"/>
      <c r="B2" s="201"/>
      <c r="C2" s="201"/>
      <c r="D2" s="201"/>
      <c r="E2" s="201"/>
      <c r="F2" s="201"/>
    </row>
    <row r="3" spans="1:6" ht="24" customHeight="1" x14ac:dyDescent="0.25">
      <c r="A3" s="201"/>
      <c r="B3" s="201"/>
      <c r="C3" s="201"/>
      <c r="D3" s="201"/>
      <c r="E3" s="201"/>
      <c r="F3" s="201"/>
    </row>
    <row r="4" spans="1:6" x14ac:dyDescent="0.25">
      <c r="A4" s="149" t="s">
        <v>83</v>
      </c>
      <c r="B4" s="149" t="s">
        <v>84</v>
      </c>
      <c r="C4" s="150">
        <v>4</v>
      </c>
      <c r="D4" s="149" t="s">
        <v>85</v>
      </c>
      <c r="E4" s="149" t="s">
        <v>86</v>
      </c>
      <c r="F4" s="150">
        <v>3</v>
      </c>
    </row>
    <row r="5" spans="1:6" x14ac:dyDescent="0.25">
      <c r="A5" s="149" t="s">
        <v>87</v>
      </c>
      <c r="B5" s="149" t="s">
        <v>88</v>
      </c>
      <c r="C5" s="150">
        <v>2</v>
      </c>
      <c r="D5" s="149" t="s">
        <v>89</v>
      </c>
      <c r="E5" s="149" t="s">
        <v>90</v>
      </c>
      <c r="F5" s="150">
        <v>3</v>
      </c>
    </row>
    <row r="6" spans="1:6" x14ac:dyDescent="0.25">
      <c r="A6" s="149" t="s">
        <v>91</v>
      </c>
      <c r="B6" s="149" t="s">
        <v>92</v>
      </c>
      <c r="C6" s="150">
        <v>4</v>
      </c>
      <c r="D6" s="149" t="s">
        <v>93</v>
      </c>
      <c r="E6" s="149" t="s">
        <v>94</v>
      </c>
      <c r="F6" s="150">
        <v>3</v>
      </c>
    </row>
    <row r="7" spans="1:6" ht="14.25" customHeight="1" x14ac:dyDescent="0.25">
      <c r="A7" s="149" t="s">
        <v>95</v>
      </c>
      <c r="B7" s="149" t="s">
        <v>96</v>
      </c>
      <c r="C7" s="151" t="s">
        <v>97</v>
      </c>
      <c r="D7" s="149" t="s">
        <v>98</v>
      </c>
      <c r="E7" s="149" t="s">
        <v>99</v>
      </c>
      <c r="F7" s="151" t="s">
        <v>97</v>
      </c>
    </row>
    <row r="8" spans="1:6" x14ac:dyDescent="0.25">
      <c r="A8" s="149" t="s">
        <v>100</v>
      </c>
      <c r="B8" s="149" t="s">
        <v>101</v>
      </c>
      <c r="C8" s="150">
        <v>3</v>
      </c>
      <c r="D8" s="149" t="s">
        <v>102</v>
      </c>
      <c r="E8" s="149" t="s">
        <v>103</v>
      </c>
      <c r="F8" s="150">
        <v>3</v>
      </c>
    </row>
    <row r="9" spans="1:6" x14ac:dyDescent="0.25">
      <c r="A9" s="149" t="s">
        <v>104</v>
      </c>
      <c r="B9" s="149" t="s">
        <v>105</v>
      </c>
      <c r="C9" s="150">
        <v>3</v>
      </c>
      <c r="D9" s="149" t="s">
        <v>106</v>
      </c>
      <c r="E9" s="149" t="s">
        <v>107</v>
      </c>
      <c r="F9" s="150">
        <v>3</v>
      </c>
    </row>
    <row r="10" spans="1:6" x14ac:dyDescent="0.25">
      <c r="A10" s="149" t="s">
        <v>108</v>
      </c>
      <c r="B10" s="149" t="s">
        <v>109</v>
      </c>
      <c r="C10" s="150">
        <v>3</v>
      </c>
      <c r="D10" s="149" t="s">
        <v>110</v>
      </c>
      <c r="E10" s="149" t="s">
        <v>111</v>
      </c>
      <c r="F10" s="150">
        <v>3</v>
      </c>
    </row>
    <row r="11" spans="1:6" x14ac:dyDescent="0.25">
      <c r="A11" s="152" t="s">
        <v>112</v>
      </c>
      <c r="B11" s="152" t="s">
        <v>113</v>
      </c>
      <c r="C11" s="153">
        <v>4</v>
      </c>
      <c r="D11" s="149" t="s">
        <v>114</v>
      </c>
      <c r="E11" s="149" t="s">
        <v>115</v>
      </c>
      <c r="F11" s="150">
        <v>3</v>
      </c>
    </row>
    <row r="12" spans="1:6" x14ac:dyDescent="0.25">
      <c r="A12" s="152" t="s">
        <v>116</v>
      </c>
      <c r="B12" s="152" t="s">
        <v>117</v>
      </c>
      <c r="C12" s="153">
        <v>4</v>
      </c>
      <c r="D12" s="149" t="s">
        <v>118</v>
      </c>
      <c r="E12" s="149" t="s">
        <v>119</v>
      </c>
      <c r="F12" s="150">
        <v>3</v>
      </c>
    </row>
    <row r="13" spans="1:6" x14ac:dyDescent="0.25">
      <c r="A13" s="152" t="s">
        <v>120</v>
      </c>
      <c r="B13" s="152" t="s">
        <v>121</v>
      </c>
      <c r="C13" s="153">
        <v>4</v>
      </c>
      <c r="D13" s="149" t="s">
        <v>122</v>
      </c>
      <c r="E13" s="149" t="s">
        <v>123</v>
      </c>
      <c r="F13" s="150">
        <v>3</v>
      </c>
    </row>
    <row r="14" spans="1:6" x14ac:dyDescent="0.25">
      <c r="A14" s="152" t="s">
        <v>124</v>
      </c>
      <c r="B14" s="152" t="s">
        <v>125</v>
      </c>
      <c r="C14" s="153">
        <v>4</v>
      </c>
      <c r="D14" s="149" t="s">
        <v>126</v>
      </c>
      <c r="E14" s="149" t="s">
        <v>127</v>
      </c>
      <c r="F14" s="150">
        <v>3</v>
      </c>
    </row>
    <row r="15" spans="1:6" x14ac:dyDescent="0.25">
      <c r="A15" s="152" t="s">
        <v>128</v>
      </c>
      <c r="B15" s="152" t="s">
        <v>129</v>
      </c>
      <c r="C15" s="153">
        <v>4</v>
      </c>
      <c r="D15" s="149" t="s">
        <v>130</v>
      </c>
      <c r="E15" s="149" t="s">
        <v>131</v>
      </c>
      <c r="F15" s="150">
        <v>3</v>
      </c>
    </row>
    <row r="16" spans="1:6" x14ac:dyDescent="0.25">
      <c r="A16" s="149" t="s">
        <v>132</v>
      </c>
      <c r="B16" s="149" t="s">
        <v>133</v>
      </c>
      <c r="C16" s="150">
        <v>3</v>
      </c>
      <c r="D16" s="149" t="s">
        <v>134</v>
      </c>
      <c r="E16" s="149" t="s">
        <v>135</v>
      </c>
      <c r="F16" s="150">
        <v>3</v>
      </c>
    </row>
    <row r="17" spans="1:6" x14ac:dyDescent="0.25">
      <c r="A17" s="149" t="s">
        <v>136</v>
      </c>
      <c r="B17" s="149" t="s">
        <v>137</v>
      </c>
      <c r="C17" s="150">
        <v>3</v>
      </c>
      <c r="D17" s="149" t="s">
        <v>138</v>
      </c>
      <c r="E17" s="149" t="s">
        <v>139</v>
      </c>
      <c r="F17" s="150">
        <v>3</v>
      </c>
    </row>
    <row r="18" spans="1:6" x14ac:dyDescent="0.25">
      <c r="A18" s="152" t="s">
        <v>140</v>
      </c>
      <c r="B18" s="152" t="s">
        <v>141</v>
      </c>
      <c r="C18" s="153">
        <v>4</v>
      </c>
      <c r="D18" s="149" t="s">
        <v>142</v>
      </c>
      <c r="E18" s="149" t="s">
        <v>143</v>
      </c>
      <c r="F18" s="150">
        <v>3</v>
      </c>
    </row>
    <row r="19" spans="1:6" x14ac:dyDescent="0.25">
      <c r="A19" s="149" t="s">
        <v>144</v>
      </c>
      <c r="B19" s="149" t="s">
        <v>145</v>
      </c>
      <c r="C19" s="150">
        <v>3</v>
      </c>
      <c r="D19" s="149" t="s">
        <v>146</v>
      </c>
      <c r="E19" s="149" t="s">
        <v>147</v>
      </c>
      <c r="F19" s="150">
        <v>3</v>
      </c>
    </row>
    <row r="20" spans="1:6" x14ac:dyDescent="0.25">
      <c r="A20" s="152" t="s">
        <v>148</v>
      </c>
      <c r="B20" s="152" t="s">
        <v>149</v>
      </c>
      <c r="C20" s="153">
        <v>4</v>
      </c>
      <c r="D20" s="149" t="s">
        <v>150</v>
      </c>
      <c r="E20" s="149" t="s">
        <v>151</v>
      </c>
      <c r="F20" s="150">
        <v>3</v>
      </c>
    </row>
    <row r="21" spans="1:6" x14ac:dyDescent="0.25">
      <c r="A21" s="152" t="s">
        <v>152</v>
      </c>
      <c r="B21" s="152" t="s">
        <v>153</v>
      </c>
      <c r="C21" s="153">
        <v>4</v>
      </c>
      <c r="D21" s="149" t="s">
        <v>154</v>
      </c>
      <c r="E21" s="149" t="s">
        <v>155</v>
      </c>
      <c r="F21" s="150">
        <v>3</v>
      </c>
    </row>
    <row r="22" spans="1:6" x14ac:dyDescent="0.25">
      <c r="A22" s="152" t="s">
        <v>156</v>
      </c>
      <c r="B22" s="152" t="s">
        <v>157</v>
      </c>
      <c r="C22" s="153">
        <v>4</v>
      </c>
      <c r="D22" s="149" t="s">
        <v>158</v>
      </c>
      <c r="E22" s="149" t="s">
        <v>159</v>
      </c>
      <c r="F22" s="150">
        <v>3</v>
      </c>
    </row>
    <row r="23" spans="1:6" x14ac:dyDescent="0.25">
      <c r="A23" s="149" t="s">
        <v>160</v>
      </c>
      <c r="B23" s="149" t="s">
        <v>161</v>
      </c>
      <c r="C23" s="150">
        <v>3</v>
      </c>
      <c r="D23" s="149" t="s">
        <v>162</v>
      </c>
      <c r="E23" s="149" t="s">
        <v>163</v>
      </c>
      <c r="F23" s="150">
        <v>3</v>
      </c>
    </row>
    <row r="24" spans="1:6" x14ac:dyDescent="0.25">
      <c r="A24" s="152" t="s">
        <v>164</v>
      </c>
      <c r="B24" s="152" t="s">
        <v>165</v>
      </c>
      <c r="C24" s="153">
        <v>5</v>
      </c>
      <c r="D24" s="149" t="s">
        <v>166</v>
      </c>
      <c r="E24" s="149" t="s">
        <v>167</v>
      </c>
      <c r="F24" s="150">
        <v>3</v>
      </c>
    </row>
    <row r="25" spans="1:6" x14ac:dyDescent="0.25">
      <c r="A25" s="152" t="s">
        <v>168</v>
      </c>
      <c r="B25" s="152" t="s">
        <v>169</v>
      </c>
      <c r="C25" s="153">
        <v>5</v>
      </c>
      <c r="D25" s="149" t="s">
        <v>170</v>
      </c>
      <c r="E25" s="149" t="s">
        <v>171</v>
      </c>
      <c r="F25" s="150">
        <v>3</v>
      </c>
    </row>
    <row r="26" spans="1:6" x14ac:dyDescent="0.25">
      <c r="A26" s="149" t="s">
        <v>172</v>
      </c>
      <c r="B26" s="149" t="s">
        <v>173</v>
      </c>
      <c r="C26" s="150">
        <v>4</v>
      </c>
      <c r="D26" s="149" t="s">
        <v>174</v>
      </c>
      <c r="E26" s="149" t="s">
        <v>175</v>
      </c>
      <c r="F26" s="150">
        <v>2</v>
      </c>
    </row>
    <row r="27" spans="1:6" x14ac:dyDescent="0.25">
      <c r="A27" s="149" t="s">
        <v>176</v>
      </c>
      <c r="B27" s="149" t="s">
        <v>177</v>
      </c>
      <c r="C27" s="150">
        <v>3</v>
      </c>
      <c r="D27" s="149" t="s">
        <v>178</v>
      </c>
      <c r="E27" s="149" t="s">
        <v>179</v>
      </c>
      <c r="F27" s="150">
        <v>4</v>
      </c>
    </row>
    <row r="28" spans="1:6" x14ac:dyDescent="0.25">
      <c r="A28" s="149" t="s">
        <v>180</v>
      </c>
      <c r="B28" s="149" t="s">
        <v>181</v>
      </c>
      <c r="C28" s="150">
        <v>3</v>
      </c>
      <c r="D28" s="149" t="s">
        <v>182</v>
      </c>
      <c r="E28" s="149" t="s">
        <v>183</v>
      </c>
      <c r="F28" s="150">
        <v>3</v>
      </c>
    </row>
    <row r="29" spans="1:6" x14ac:dyDescent="0.25">
      <c r="A29" s="149" t="s">
        <v>184</v>
      </c>
      <c r="B29" s="149" t="s">
        <v>185</v>
      </c>
      <c r="C29" s="150">
        <v>3</v>
      </c>
      <c r="D29" s="149" t="s">
        <v>186</v>
      </c>
      <c r="E29" s="149" t="s">
        <v>187</v>
      </c>
      <c r="F29" s="150">
        <v>3</v>
      </c>
    </row>
    <row r="30" spans="1:6" x14ac:dyDescent="0.25">
      <c r="A30" s="149" t="s">
        <v>188</v>
      </c>
      <c r="B30" s="149" t="s">
        <v>189</v>
      </c>
      <c r="C30" s="150">
        <v>3</v>
      </c>
      <c r="D30" s="149" t="s">
        <v>190</v>
      </c>
      <c r="E30" s="149" t="s">
        <v>191</v>
      </c>
      <c r="F30" s="150">
        <v>3</v>
      </c>
    </row>
    <row r="31" spans="1:6" x14ac:dyDescent="0.25">
      <c r="A31" s="149" t="s">
        <v>192</v>
      </c>
      <c r="B31" s="149" t="s">
        <v>193</v>
      </c>
      <c r="C31" s="150">
        <v>3</v>
      </c>
      <c r="D31" s="149" t="s">
        <v>194</v>
      </c>
      <c r="E31" s="149" t="s">
        <v>195</v>
      </c>
      <c r="F31" s="150">
        <v>3</v>
      </c>
    </row>
    <row r="32" spans="1:6" x14ac:dyDescent="0.25">
      <c r="A32" s="149" t="s">
        <v>196</v>
      </c>
      <c r="B32" s="149" t="s">
        <v>197</v>
      </c>
      <c r="C32" s="150">
        <v>3</v>
      </c>
      <c r="D32" s="149" t="s">
        <v>198</v>
      </c>
      <c r="E32" s="149" t="s">
        <v>199</v>
      </c>
      <c r="F32" s="150">
        <v>3</v>
      </c>
    </row>
    <row r="33" spans="1:6" x14ac:dyDescent="0.25">
      <c r="A33" s="149" t="s">
        <v>200</v>
      </c>
      <c r="B33" s="149" t="s">
        <v>201</v>
      </c>
      <c r="C33" s="150">
        <v>3</v>
      </c>
      <c r="D33" s="149" t="s">
        <v>202</v>
      </c>
      <c r="E33" s="149" t="s">
        <v>203</v>
      </c>
      <c r="F33" s="150">
        <v>3</v>
      </c>
    </row>
    <row r="34" spans="1:6" x14ac:dyDescent="0.25">
      <c r="A34" s="149" t="s">
        <v>204</v>
      </c>
      <c r="B34" s="149" t="s">
        <v>205</v>
      </c>
      <c r="C34" s="150">
        <v>3</v>
      </c>
      <c r="D34" s="149" t="s">
        <v>206</v>
      </c>
      <c r="E34" s="149" t="s">
        <v>207</v>
      </c>
      <c r="F34" s="150">
        <v>3</v>
      </c>
    </row>
    <row r="35" spans="1:6" x14ac:dyDescent="0.25">
      <c r="A35" s="149" t="s">
        <v>208</v>
      </c>
      <c r="B35" s="149" t="s">
        <v>209</v>
      </c>
      <c r="C35" s="150">
        <v>3</v>
      </c>
      <c r="D35" s="149" t="s">
        <v>210</v>
      </c>
      <c r="E35" s="149" t="s">
        <v>211</v>
      </c>
      <c r="F35" s="150">
        <v>3</v>
      </c>
    </row>
    <row r="36" spans="1:6" x14ac:dyDescent="0.25">
      <c r="A36" s="149" t="s">
        <v>212</v>
      </c>
      <c r="B36" s="149" t="s">
        <v>213</v>
      </c>
      <c r="C36" s="150">
        <v>3</v>
      </c>
      <c r="D36" s="149" t="s">
        <v>214</v>
      </c>
      <c r="E36" s="149" t="s">
        <v>137</v>
      </c>
      <c r="F36" s="150">
        <v>3</v>
      </c>
    </row>
    <row r="37" spans="1:6" x14ac:dyDescent="0.25">
      <c r="A37" s="149" t="s">
        <v>215</v>
      </c>
      <c r="B37" s="149" t="s">
        <v>216</v>
      </c>
      <c r="C37" s="150">
        <v>3</v>
      </c>
      <c r="D37" s="149"/>
      <c r="E37" s="149"/>
      <c r="F37" s="150"/>
    </row>
    <row r="38" spans="1:6" x14ac:dyDescent="0.25">
      <c r="A38" s="149" t="s">
        <v>217</v>
      </c>
      <c r="B38" s="149" t="s">
        <v>218</v>
      </c>
      <c r="C38" s="150">
        <v>3</v>
      </c>
      <c r="D38" s="149"/>
      <c r="E38" s="149"/>
      <c r="F38" s="150"/>
    </row>
    <row r="39" spans="1:6" x14ac:dyDescent="0.25">
      <c r="A39" s="149"/>
      <c r="B39" s="149"/>
      <c r="C39" s="150"/>
      <c r="D39" s="149"/>
      <c r="E39" s="149"/>
      <c r="F39" s="150"/>
    </row>
    <row r="40" spans="1:6" x14ac:dyDescent="0.25">
      <c r="A40" s="202" t="s">
        <v>219</v>
      </c>
      <c r="B40" s="202"/>
      <c r="C40" s="202"/>
      <c r="D40" s="202"/>
      <c r="E40" s="202"/>
      <c r="F40" s="202"/>
    </row>
    <row r="41" spans="1:6" x14ac:dyDescent="0.25">
      <c r="A41" s="202"/>
      <c r="B41" s="202"/>
      <c r="C41" s="202"/>
      <c r="D41" s="202"/>
      <c r="E41" s="202"/>
      <c r="F41" s="202"/>
    </row>
    <row r="42" spans="1:6" x14ac:dyDescent="0.25">
      <c r="A42" s="202" t="s">
        <v>220</v>
      </c>
      <c r="B42" s="202"/>
      <c r="C42" s="202"/>
      <c r="D42" s="202"/>
      <c r="E42" s="202"/>
      <c r="F42" s="202"/>
    </row>
    <row r="43" spans="1:6" x14ac:dyDescent="0.25">
      <c r="A43" s="149" t="s">
        <v>221</v>
      </c>
      <c r="B43" s="149"/>
      <c r="C43" s="150"/>
      <c r="D43" s="149"/>
      <c r="E43" s="149"/>
      <c r="F43" s="150"/>
    </row>
  </sheetData>
  <mergeCells count="3">
    <mergeCell ref="A1:F3"/>
    <mergeCell ref="A40:F41"/>
    <mergeCell ref="A42:F42"/>
  </mergeCells>
  <pageMargins left="0.2" right="0.2" top="0.25" bottom="0.25" header="0" footer="0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EE</vt:lpstr>
      <vt:lpstr>EE Tech Electives</vt:lpstr>
      <vt:lpstr>EE!Print_Area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Campbell</dc:creator>
  <cp:lastModifiedBy>Eileen Campbell</cp:lastModifiedBy>
  <cp:lastPrinted>2022-03-18T16:00:57Z</cp:lastPrinted>
  <dcterms:created xsi:type="dcterms:W3CDTF">2019-05-20T13:19:41Z</dcterms:created>
  <dcterms:modified xsi:type="dcterms:W3CDTF">2022-10-22T14:22:44Z</dcterms:modified>
</cp:coreProperties>
</file>